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МР" sheetId="1" r:id="rId1"/>
    <sheet name="СП" sheetId="2" r:id="rId2"/>
  </sheets>
  <calcPr calcId="124519"/>
</workbook>
</file>

<file path=xl/calcChain.xml><?xml version="1.0" encoding="utf-8"?>
<calcChain xmlns="http://schemas.openxmlformats.org/spreadsheetml/2006/main">
  <c r="H3" i="2"/>
  <c r="H107"/>
  <c r="L3"/>
  <c r="J3"/>
  <c r="L149"/>
  <c r="J149"/>
  <c r="H148"/>
  <c r="H150" s="1"/>
  <c r="H151" s="1"/>
  <c r="H138" i="1"/>
  <c r="H149" i="2"/>
  <c r="F32" i="1"/>
  <c r="K32"/>
  <c r="M25"/>
  <c r="T139"/>
  <c r="R139"/>
  <c r="P139"/>
  <c r="N139"/>
  <c r="L139"/>
  <c r="J139"/>
  <c r="H139"/>
  <c r="F136"/>
  <c r="F131"/>
  <c r="F128"/>
  <c r="F120"/>
  <c r="F117"/>
  <c r="F109"/>
  <c r="F104"/>
  <c r="F101"/>
  <c r="F91"/>
  <c r="F84"/>
  <c r="F78"/>
  <c r="F68"/>
  <c r="F62"/>
  <c r="F53"/>
  <c r="F43"/>
  <c r="F24"/>
  <c r="F20"/>
  <c r="F12"/>
  <c r="F5"/>
  <c r="L134"/>
  <c r="L127"/>
  <c r="L99"/>
  <c r="K91"/>
  <c r="K67"/>
  <c r="K66"/>
  <c r="K52"/>
  <c r="K51"/>
  <c r="K42"/>
  <c r="K41"/>
  <c r="L39"/>
  <c r="K23"/>
  <c r="K22"/>
  <c r="K13"/>
  <c r="K12"/>
  <c r="L4"/>
  <c r="K15" l="1"/>
  <c r="K25"/>
  <c r="L138"/>
  <c r="L140" s="1"/>
  <c r="L141" s="1"/>
  <c r="K43"/>
  <c r="K53"/>
  <c r="K68"/>
  <c r="I14" i="2"/>
  <c r="K100"/>
  <c r="K102" s="1"/>
  <c r="I100"/>
  <c r="I102" s="1"/>
  <c r="G100"/>
  <c r="G102" s="1"/>
  <c r="G92" i="1"/>
  <c r="S92"/>
  <c r="S94" s="1"/>
  <c r="Q92"/>
  <c r="Q94" s="1"/>
  <c r="O92"/>
  <c r="O94" s="1"/>
  <c r="M92"/>
  <c r="M94" s="1"/>
  <c r="I92"/>
  <c r="I94" s="1"/>
  <c r="G94"/>
  <c r="G15"/>
  <c r="T134"/>
  <c r="T127"/>
  <c r="T106"/>
  <c r="T99"/>
  <c r="S68"/>
  <c r="S53"/>
  <c r="S43"/>
  <c r="T39"/>
  <c r="S25"/>
  <c r="S15"/>
  <c r="T4"/>
  <c r="L144" i="2"/>
  <c r="J144"/>
  <c r="H144"/>
  <c r="L137"/>
  <c r="L148" s="1"/>
  <c r="L150" s="1"/>
  <c r="L151" s="1"/>
  <c r="J137"/>
  <c r="J148" s="1"/>
  <c r="J150" s="1"/>
  <c r="J151" s="1"/>
  <c r="H137"/>
  <c r="L107"/>
  <c r="J107"/>
  <c r="K71"/>
  <c r="I71"/>
  <c r="G71"/>
  <c r="K55"/>
  <c r="I55"/>
  <c r="G55"/>
  <c r="K44"/>
  <c r="I44"/>
  <c r="G44"/>
  <c r="L40"/>
  <c r="J40"/>
  <c r="H40"/>
  <c r="K26"/>
  <c r="I26"/>
  <c r="G26"/>
  <c r="K14"/>
  <c r="G14"/>
  <c r="R134" i="1"/>
  <c r="R127"/>
  <c r="R106"/>
  <c r="R99"/>
  <c r="Q43"/>
  <c r="O43"/>
  <c r="Q68"/>
  <c r="Q53"/>
  <c r="R39"/>
  <c r="Q25"/>
  <c r="Q15"/>
  <c r="P134"/>
  <c r="P127"/>
  <c r="P99"/>
  <c r="P39"/>
  <c r="O68"/>
  <c r="O53"/>
  <c r="O25"/>
  <c r="O15"/>
  <c r="N4"/>
  <c r="N134"/>
  <c r="N127"/>
  <c r="N99"/>
  <c r="M68"/>
  <c r="M53"/>
  <c r="M43"/>
  <c r="N39"/>
  <c r="R4"/>
  <c r="P4"/>
  <c r="P138" s="1"/>
  <c r="P140" s="1"/>
  <c r="M15"/>
  <c r="J134"/>
  <c r="J127"/>
  <c r="J99"/>
  <c r="H99"/>
  <c r="I68"/>
  <c r="I53"/>
  <c r="I43"/>
  <c r="J39"/>
  <c r="J4"/>
  <c r="I25"/>
  <c r="H134"/>
  <c r="H127"/>
  <c r="H39"/>
  <c r="G68"/>
  <c r="G53"/>
  <c r="G43"/>
  <c r="H4"/>
  <c r="G25"/>
  <c r="H140" l="1"/>
  <c r="H141" s="1"/>
  <c r="J138"/>
  <c r="J140" s="1"/>
  <c r="J141" s="1"/>
  <c r="P141"/>
  <c r="T138"/>
  <c r="T140" s="1"/>
  <c r="T141" s="1"/>
  <c r="R138"/>
  <c r="R140" s="1"/>
  <c r="R141" s="1"/>
  <c r="N138"/>
  <c r="N140" s="1"/>
  <c r="N141" s="1"/>
  <c r="K92"/>
  <c r="T142" l="1"/>
</calcChain>
</file>

<file path=xl/sharedStrings.xml><?xml version="1.0" encoding="utf-8"?>
<sst xmlns="http://schemas.openxmlformats.org/spreadsheetml/2006/main" count="467" uniqueCount="220">
  <si>
    <t>Средняя оценка по показателю (SP)</t>
  </si>
  <si>
    <t>1. Оценка механизмов планирования доходов и расходов бюджета</t>
  </si>
  <si>
    <t>3. Оценка состояния учета и отчетности</t>
  </si>
  <si>
    <t>4. Оценка финансово-экономической деятельности подведомственных ГРБС учреждений</t>
  </si>
  <si>
    <t>Расчет показателя (Р)</t>
  </si>
  <si>
    <t>Еди ница изме­рения -</t>
  </si>
  <si>
    <t>Максимальная суммарная оценка по направлению/ оценка по показателю</t>
  </si>
  <si>
    <t>Результат оценки качества</t>
  </si>
  <si>
    <t>Р1 - количество дней отклонения даты регистрации письма ГРБС, к которому приложен РРО ГРБС на очередной финансовый год и плановый период в Финансовое управление, от даты представления РРО ГРБС, установленной Финансовым управлением</t>
  </si>
  <si>
    <t>день</t>
  </si>
  <si>
    <t>Целевым ориентиром является достижение показателя равного 0</t>
  </si>
  <si>
    <t>Р1 = 0</t>
  </si>
  <si>
    <t>Р1 = 1</t>
  </si>
  <si>
    <t>Р1 = 2</t>
  </si>
  <si>
    <t>Р1 = 3</t>
  </si>
  <si>
    <t>Р1 = 4</t>
  </si>
  <si>
    <t>Р1 &gt;= 5</t>
  </si>
  <si>
    <t xml:space="preserve">Р2  Оценка качества планирования поступлений доходов в местный бюджет </t>
  </si>
  <si>
    <t>где</t>
  </si>
  <si>
    <t>Рисп – исполнение доходов, администрируемых соответствующим главным администратором доходов</t>
  </si>
  <si>
    <t>%</t>
  </si>
  <si>
    <t>Позитивно расценивается уровень исполнения администрируемых  доходов не менее 100% и не более 150%</t>
  </si>
  <si>
    <t>Рпл – плановые назначения доходов, администрируемых соответствующим главным администратором доходов</t>
  </si>
  <si>
    <t xml:space="preserve"> 100% &lt; Р2 &lt; 150%</t>
  </si>
  <si>
    <t>Р2 &gt; 150%</t>
  </si>
  <si>
    <t>Р2 &lt; 100%</t>
  </si>
  <si>
    <t>Р3  Соблюдение установленных сроков предоставления в финансовый орган документов, необходимых для составления бюджета</t>
  </si>
  <si>
    <t>Оценивается соблюдение установленных сроков  предоставления в финансовый орган , необходимых документов к проекту бюджета:</t>
  </si>
  <si>
    <t>Позитивно расценивается соблюдение установленных сроков  предоставления в финансовый орган необходимых документов</t>
  </si>
  <si>
    <t>- необходимые документы  предоставлены в финансовый орган в установленные сроки</t>
  </si>
  <si>
    <t>- необходимые документы  предоставлены в финансовый орган с нарушении установленных сроков</t>
  </si>
  <si>
    <t>Р4  Оценка качества планирования бюджетных ассигнований</t>
  </si>
  <si>
    <t>Р4 = (Оуточн / Рп) x 100,</t>
  </si>
  <si>
    <t>где:</t>
  </si>
  <si>
    <t>Оуточн - объем бюджетных ассигнований, перераспределенных за отчетный период (для главных распорядителей, имеющих подведомственную сеть учреждений, - между подведомственными учреждениями), без учета изменений, внесенных в связи с уточнением бюджета;</t>
  </si>
  <si>
    <t xml:space="preserve">  Рп - объем бюджетных ассигнований за отчетный период</t>
  </si>
  <si>
    <t>Р4 = 0</t>
  </si>
  <si>
    <t>0 &lt; Р3 &lt;= 5%</t>
  </si>
  <si>
    <t>5% &lt; Р3 &lt;= 10%</t>
  </si>
  <si>
    <t>10% &lt; Р3&lt;= 15%</t>
  </si>
  <si>
    <t>15% &lt; Р3 &lt;= 20%</t>
  </si>
  <si>
    <t>Р3 &gt; 20%</t>
  </si>
  <si>
    <t>Кол.</t>
  </si>
  <si>
    <t>Р5&lt;5</t>
  </si>
  <si>
    <t>от 5 до 10</t>
  </si>
  <si>
    <t xml:space="preserve"> </t>
  </si>
  <si>
    <t>от 10 до 20</t>
  </si>
  <si>
    <t>от 20 до 40</t>
  </si>
  <si>
    <t>от 40 до 100</t>
  </si>
  <si>
    <t>Р4&gt;100</t>
  </si>
  <si>
    <t>2. Оценка результатов исполнения бюджета в части доходов и расходов</t>
  </si>
  <si>
    <t xml:space="preserve">Р6  Уровень исполнения расходов ГРБС за счет средств местного бюджета (без учета межбюджетных трансфертов из областного и федерального бюджетов)         </t>
  </si>
  <si>
    <t>Р6 = Ркас / Ркпр х 100,</t>
  </si>
  <si>
    <t>Позитивно расценивается уровень исполнения расходов за счет средств местного бюджета не менее 95%</t>
  </si>
  <si>
    <t>Ркас - кассовые расходы ГРБС за счет средств местного бюджета (без учета межбюджетных трансфертов из областного и федерального бюджетов)</t>
  </si>
  <si>
    <t>в отчетном периоде,</t>
  </si>
  <si>
    <t xml:space="preserve">  Ркпр - плановые расходы ГРБС за счет средств местного бюджета (без учета межбюджетных трансфертов из областного и федерального бюджетов) за отчетный период</t>
  </si>
  <si>
    <t>Р6 = 100%</t>
  </si>
  <si>
    <t>Р6 &gt;= 95%</t>
  </si>
  <si>
    <t>Р6 &gt;= 90%</t>
  </si>
  <si>
    <t>Р6 &gt;= 85%</t>
  </si>
  <si>
    <t>Р6 &gt;= 80%</t>
  </si>
  <si>
    <t>Р6&lt; 80%</t>
  </si>
  <si>
    <t>Р7 Объем неисполненных бюджетных ассигнований на конец отчетного финансового года</t>
  </si>
  <si>
    <t>Р 7 =(b-e) / b, где</t>
  </si>
  <si>
    <t>Показатель позволяет оценить объем не исполненных на конец года бюджетных ассигнований. Целевым ориентиром для ГРБС является значение показателя, не превосходящее 0,5%.</t>
  </si>
  <si>
    <t>b - объем бюджетных ассигнований ГРБС в отчетном финансовом году согласно отчету об исполнении бюджета с учетом внесенных в него изменений;</t>
  </si>
  <si>
    <t>e -кассовое исполнение расходов ГРБС в отчетном финансовом году</t>
  </si>
  <si>
    <t>Р7 &lt; 0,5%</t>
  </si>
  <si>
    <t>от 0,5% до 1%</t>
  </si>
  <si>
    <t>от 1% до 5%</t>
  </si>
  <si>
    <t>от 5% до 15%</t>
  </si>
  <si>
    <t>от 15% до 30%</t>
  </si>
  <si>
    <t>Р7 &gt; 30%</t>
  </si>
  <si>
    <t xml:space="preserve">Р8 Своевременное составление бюджетной росписи ГРБС к проекту бюджета </t>
  </si>
  <si>
    <t xml:space="preserve">Оценивается соблюдение установленных    сроков     для составления бюджетной росписи ГРБС к проекту бюджета </t>
  </si>
  <si>
    <t>Позитивно расценивается соблюдение установленных сроков составления бюджетной росписи</t>
  </si>
  <si>
    <t>- бюджетная роспись ГРБС составлена</t>
  </si>
  <si>
    <t>с соблюдением установленных сроков</t>
  </si>
  <si>
    <t>с нарушением установленных сроков</t>
  </si>
  <si>
    <t>Р9 Доля кассовых расходов (без учета межбюджетных трансфертов, имеющих целевое назначение, из областного и федерального бюджетов), произведенных ГРБС и подведомственными  ему учреждениями   в IV квартале отчетного финансового года</t>
  </si>
  <si>
    <t>Р9 = Ркис (IV кв.) / Ркис (год) * 100,</t>
  </si>
  <si>
    <t>Показатель выявляет концентрацию расходов ГРБС в IV квартале отчетного финансового года. Целевым ориентиром является значение показателя, равное или меньше 25%</t>
  </si>
  <si>
    <t>Ркис (IV кв.) - кассовые расходы (без учета расходов за счет субвенций и субсидий из областного и федерального бюджетов), произведенные ГРБС и подведомственными ему учреждениями в IV квартале отчетного финансового года;</t>
  </si>
  <si>
    <t xml:space="preserve"> Ркис (год) - кассовые расходы (без учета расходов за счет субвенций и субсидий из областного и федерального бюджетов), произведенные ГРБС и подведомственными ему учреждениями за отчетный финансовый год</t>
  </si>
  <si>
    <t>Р9 &lt; = 25%</t>
  </si>
  <si>
    <t>25% &lt; Р9 &lt;= 30%</t>
  </si>
  <si>
    <t>30% &lt; Р9 &lt;= 35%</t>
  </si>
  <si>
    <t>35% &lt; Р9 &lt;= 40%</t>
  </si>
  <si>
    <t>40% &lt; Р9 &lt;= 45%</t>
  </si>
  <si>
    <t>Р9 &gt; 45%</t>
  </si>
  <si>
    <t>Р10 Изменение дебиторской задолженности по платежам в бюджет, администрируемых главными администраторами доходов, в отчетном периоде по сравнению с началом года</t>
  </si>
  <si>
    <t>Позитивно расценивается  отсутствие дебиторской задолженности</t>
  </si>
  <si>
    <t>Дебиторская задолженность отсутствует на начало текущего года и на 1 число, следующего за отчетным годом</t>
  </si>
  <si>
    <t>Р10 &lt; 0 (снижение дебиторской задолженности)</t>
  </si>
  <si>
    <t>Р10 = 0 (дебиторская задолженность не изменилась)</t>
  </si>
  <si>
    <t>Р10 &gt; 0 (допущен рост дебиторской задолженности)</t>
  </si>
  <si>
    <t>Р11 Наличие у ГРБС и подведомственных ему муниципальных  учреждений               просроченной   кредиторской задолженности</t>
  </si>
  <si>
    <t>тыс.</t>
  </si>
  <si>
    <t>с кредиторами по состоянию на 1 января года, следующего за отчетным годом</t>
  </si>
  <si>
    <t>Р11 = 0</t>
  </si>
  <si>
    <t>Р11 &gt; 0</t>
  </si>
  <si>
    <t>Р12 Эффективность управления кредиторской задолженностью по расчетам с поставщиками и подрядчиками</t>
  </si>
  <si>
    <t>Р12 = К/Е х 100, где</t>
  </si>
  <si>
    <t>К - объем кредиторской задолженности по расчетам с поставщиками и подрядчиками в отчетном финансовом году по состоянию на 1 января года, следующего за отчетным;</t>
  </si>
  <si>
    <t>Е - кассовое исполнение расходов ГРБС в отчетном финансовом году</t>
  </si>
  <si>
    <t>году</t>
  </si>
  <si>
    <t>P12&lt;=0,5%</t>
  </si>
  <si>
    <t>0,5%&lt;P12&lt;=1%</t>
  </si>
  <si>
    <t>1%&lt;P12&lt;=2%</t>
  </si>
  <si>
    <t>2%&lt;P12&lt;=5%</t>
  </si>
  <si>
    <t>5%&lt;P12&lt;=10%</t>
  </si>
  <si>
    <t>10%&lt;P12</t>
  </si>
  <si>
    <t>Оценивается соблюдение сроков представления    ГРБС годовой бюджетной отчетности</t>
  </si>
  <si>
    <t>- годовая бюджетная отчетность представлена ГРБС   в установленные сроки</t>
  </si>
  <si>
    <t xml:space="preserve">- годовая бюджетная отчетность представлена ГРБС       с нарушением установленных сроков </t>
  </si>
  <si>
    <t xml:space="preserve">Р14 Качество составления ГРБС годовой бюджетной отчетности </t>
  </si>
  <si>
    <t>Оценивается качество предоставления бюджетной отчетности</t>
  </si>
  <si>
    <t>Позитивно расценивается предоставление отчетности полностью соответствующей порядку ее составления</t>
  </si>
  <si>
    <t>- годовая бюджетная отчетность составлена ГРБС  в полном соответствии с порядком ее составления</t>
  </si>
  <si>
    <t>Р15 = Тмз,</t>
  </si>
  <si>
    <t xml:space="preserve">Тмз - количество дней отклонения фактической даты утверждения муниципальных заданий подведомственным  ГРБС  учреждениям на текущий финансовый год и плановый период от срока, установленного   Порядком  формирования муниципального задания в отношении муниципальных учреждений и финансового обеспечения выполнения муниципального задания, утвержденного Постановлением администрации муниципального образования «Угранский района» Смоленской области  </t>
  </si>
  <si>
    <t xml:space="preserve">Показатель позволяет оценить своевременность утверждения муниципальных заданий подведомственным ГРБС учреждениям на текущий финансовый год и плановый период.           Целевым ориентиром является достижение показателя, равного 0. </t>
  </si>
  <si>
    <t>Р15 = 0</t>
  </si>
  <si>
    <t>0 &lt; Р15 &lt;= 2</t>
  </si>
  <si>
    <t>2 &lt; Р15 &lt;= 4</t>
  </si>
  <si>
    <t>4 &lt; Р15 &lt;= 6</t>
  </si>
  <si>
    <t>6 &lt; Р15 &lt;= 8</t>
  </si>
  <si>
    <t>8 &lt; Р15</t>
  </si>
  <si>
    <t xml:space="preserve">  Р16 Размещение в полном объеме подведомственными ГРБС учреждениями на официальном сайте  www.bus.gov.ru (далее - официальный сайт) в сети Интернет информации, предусмотренной приложением к Порядку предоставления информации государственным (муниципальным) учреждением, ее размещения на официальном сайте в сети Интернет и ведения указанного сайта, утвержденному Приказом Министерства финансов Российской Федерации от 21.07.2011 N 86н, по состоянию на 1 марта текущего года</t>
  </si>
  <si>
    <t xml:space="preserve">Оценивается наличие информации, размещенной в полном объеме подведомственными Главному распорядителю учреждениями на официальном сайте, предусмотренной приложением к Порядку предоставления информации государственным (муниципальным) учреждением, ее размещения на официальном сайте в сети Интернет и ведения указанного сайта, утвержденному Приказом Министерства финансов Российской Федерации от 21.07.2011 N 86н, по состоянию на 1 марта  текущего года </t>
  </si>
  <si>
    <t>Позитивно расценивается размещение на официальном сайте информации в полном объеме</t>
  </si>
  <si>
    <t>- информация размещена подведомственными ГРБС</t>
  </si>
  <si>
    <t>учреждениями на официальном сайте в полном объеме</t>
  </si>
  <si>
    <t>- информация не размещена подведомственными ГРБС учреждениями на официальном сайте в полном объеме</t>
  </si>
  <si>
    <t>Р17 Своевременность утверждения планов финансово-хозяйственной деятельности подведомственных ГРБС бюджетных  учреждений на текущий финансовый год и плановый период в соответствии со сроками, установленными Порядками составления и утверждения плана финансово-хозяйственной деятельности  муниципальных бюджетных  учреждений</t>
  </si>
  <si>
    <t xml:space="preserve">Показатель позволяет оценить своевременность утверждения планов финансово-хозяйственной деятельности подведомственных ГРБС бюджетных и автономных учреждений на текущий финансовый год и плановый период. Целевым ориентиром является достижение показателя, равного 0.   </t>
  </si>
  <si>
    <t>Р 17 = 0</t>
  </si>
  <si>
    <t>0 &lt; Р 17 &lt;= 2</t>
  </si>
  <si>
    <t>2 &lt; Р 17 &lt;= 4</t>
  </si>
  <si>
    <t>4 &lt; Р 17 &lt;= 6</t>
  </si>
  <si>
    <t>6 &lt; Р 17 &lt;= 8</t>
  </si>
  <si>
    <t>8 &lt; Р 17</t>
  </si>
  <si>
    <t>5. Оценка организации внутреннего финансового аудита</t>
  </si>
  <si>
    <t>Р18 Наличие     правового     акта ГРБС об организации            внутреннего финансового аудита</t>
  </si>
  <si>
    <t>Оценивается наличие или отсутствие правового акта   ГРБС об организации внутреннего финансового аудита</t>
  </si>
  <si>
    <t>Позитивно расценивается      наличие  правового акта   ГРБС  об  организации  внутреннего  финансового аудита</t>
  </si>
  <si>
    <t xml:space="preserve">Р19 Наличие плана проведения аудиторских мероприятий и заключений по результатам проведения аудиторских мероприятий  </t>
  </si>
  <si>
    <t>Оценивается  наличие или отсутствия планов проведения аудиторских мероприятий  и заключений по результатам проведенных аудиторских мероприятий</t>
  </si>
  <si>
    <t>Позитивно расценивается наличие планов и заключений</t>
  </si>
  <si>
    <t>Наличие плана проведения  аудиторских мероприятий и заключений  по результатам проведенных аудиторских мероприятий</t>
  </si>
  <si>
    <t xml:space="preserve">Отсутствуют планы проведения  аудиторских мероприятий и заключений  по результатам проведенных аудиторских мероприятий </t>
  </si>
  <si>
    <t>6. Оценка качества управления активами</t>
  </si>
  <si>
    <t>Р.20 Наличие недостач и хищений</t>
  </si>
  <si>
    <t>Оценивается наличие или отсутствие сумм недостач и хищений денежных средств и (или) материальных ценностей на конец отчетного периода</t>
  </si>
  <si>
    <t>Позитивно расценивается отсутствие сумм недостач и хищений денежных средств и (или) материальных ценностей</t>
  </si>
  <si>
    <t xml:space="preserve">Отсутствие сумм недостач и хищений </t>
  </si>
  <si>
    <t>Наличие сумм недостач и хищений</t>
  </si>
  <si>
    <t>Максимальная суммарная оценка качества финансового менеджмента ГРБС</t>
  </si>
  <si>
    <t>Р1  Своевременность представления реестра расходных обязательств главными распорядителями бюджетных средств (далее также – ГРБС, РРО)</t>
  </si>
  <si>
    <t>Р5  Количество уведомлений о внесении изменений в бюджетную роспись расходов и лимитов бюджетных обязательств, связанных с перемещением бюджетных ассигнований, в ходе исполнения бюджета</t>
  </si>
  <si>
    <t>Р5- количество уведомлений о внесении изменений в бюджетную роспись расходов и лимитов бюджетных обязательств в ходе исполнения бюджета в отчетном финансовом году</t>
  </si>
  <si>
    <t>Большое количество уведомлений о внесении изменений в роспись расходов и лимитов бюджетных обязательств в ходе исполнения бюджета свидетельствует о низком качестве работы ГРБС по бюджетному планированию</t>
  </si>
  <si>
    <t>Наименование показателя</t>
  </si>
  <si>
    <t>Целевым ориентиром является значение показателя, равное 0</t>
  </si>
  <si>
    <t>Позитивно расценивается уровень управления финансами, при котором доля объема кредиторской задолженности по расчетам с поставщиками и подрядчиками от кассового исполнения по расходам ГРБС и подведомственных ему муниципальных учреждений составляет не более 0,5% или отсутствует</t>
  </si>
  <si>
    <t>Р13  Соблюдение сроков представления ГРБС годовой бюджетной отчетности</t>
  </si>
  <si>
    <t>Позитивно расценивается своевременное предоставление отчетности</t>
  </si>
  <si>
    <t>Р15 Своевременность утверждения муниципальных заданий подведомственным ГРБС учреждениям на текущий финансовый год и плановый период</t>
  </si>
  <si>
    <t>наличие правового акта ГРБС, определяющего процедуру и порядок осуществления финансового аудита</t>
  </si>
  <si>
    <t>отсутствует правовой акт ГРБС, финансового аудита</t>
  </si>
  <si>
    <t>Р17 = Тфхд ,где:Тфхд - количество дней отклонения фактической даты утверждения планов финансово-хозяйственной деятельности  подведомственных Главному распорядителю бюджетных  учреждений на текущий финансовый год и плановый период от сроков, установленных Порядками составления и утверждения плана финансово-</t>
  </si>
  <si>
    <r>
      <t>Р</t>
    </r>
    <r>
      <rPr>
        <vertAlign val="subscript"/>
        <sz val="10"/>
        <color theme="1"/>
        <rFont val="Times New Roman"/>
        <family val="1"/>
        <charset val="204"/>
      </rPr>
      <t>2 =</t>
    </r>
    <r>
      <rPr>
        <sz val="10"/>
        <color theme="1"/>
        <rFont val="Times New Roman"/>
        <family val="1"/>
        <charset val="204"/>
      </rPr>
      <t>Рисп / Рпл х 100,</t>
    </r>
  </si>
  <si>
    <r>
      <t>Р10 = Дтоп - Дт</t>
    </r>
    <r>
      <rPr>
        <vertAlign val="subscript"/>
        <sz val="10"/>
        <color theme="1"/>
        <rFont val="Times New Roman"/>
        <family val="1"/>
        <charset val="204"/>
      </rPr>
      <t>ет</t>
    </r>
    <r>
      <rPr>
        <sz val="10"/>
        <color theme="1"/>
        <rFont val="Times New Roman"/>
        <family val="1"/>
        <charset val="204"/>
      </rPr>
      <t>,</t>
    </r>
  </si>
  <si>
    <r>
      <t>Дт</t>
    </r>
    <r>
      <rPr>
        <vertAlign val="subscript"/>
        <sz val="10"/>
        <color theme="1"/>
        <rFont val="Times New Roman"/>
        <family val="1"/>
        <charset val="204"/>
      </rPr>
      <t>нг</t>
    </r>
    <r>
      <rPr>
        <sz val="10"/>
        <color theme="1"/>
        <rFont val="Times New Roman"/>
        <family val="1"/>
        <charset val="204"/>
      </rPr>
      <t xml:space="preserve"> - объем дебиторской задолженности по платежам в местный бюджет, администрируемых соответствуюми  главными администраторми доходов,  на начало текущего года.</t>
    </r>
  </si>
  <si>
    <r>
      <t>Дт</t>
    </r>
    <r>
      <rPr>
        <vertAlign val="subscript"/>
        <sz val="10"/>
        <color theme="1"/>
        <rFont val="Times New Roman"/>
        <family val="1"/>
        <charset val="204"/>
      </rPr>
      <t>оп</t>
    </r>
    <r>
      <rPr>
        <sz val="10"/>
        <color theme="1"/>
        <rFont val="Times New Roman"/>
        <family val="1"/>
        <charset val="204"/>
      </rPr>
      <t xml:space="preserve"> - объем дебиторской задолженности по платежам в местный бюджет, администрируемых соответствующими  главными  администраторами доходов,   по состоянию на 1 число года, следующего за отчетным годом</t>
    </r>
  </si>
  <si>
    <r>
      <t>Р11 = Кт</t>
    </r>
    <r>
      <rPr>
        <vertAlign val="subscript"/>
        <sz val="10"/>
        <color theme="1"/>
        <rFont val="Times New Roman"/>
        <family val="1"/>
        <charset val="204"/>
      </rPr>
      <t>п</t>
    </r>
    <r>
      <rPr>
        <sz val="10"/>
        <color theme="1"/>
        <rFont val="Times New Roman"/>
        <family val="1"/>
        <charset val="204"/>
      </rPr>
      <t>,</t>
    </r>
  </si>
  <si>
    <r>
      <t>руб</t>
    </r>
    <r>
      <rPr>
        <vertAlign val="superscript"/>
        <sz val="10"/>
        <color theme="1"/>
        <rFont val="Times New Roman"/>
        <family val="1"/>
        <charset val="204"/>
      </rPr>
      <t>.</t>
    </r>
  </si>
  <si>
    <r>
      <t>Кт</t>
    </r>
    <r>
      <rPr>
        <vertAlign val="subscript"/>
        <sz val="10"/>
        <color theme="1"/>
        <rFont val="Times New Roman"/>
        <family val="1"/>
        <charset val="204"/>
      </rPr>
      <t>п</t>
    </r>
    <r>
      <rPr>
        <sz val="10"/>
        <color theme="1"/>
        <rFont val="Times New Roman"/>
        <family val="1"/>
        <charset val="204"/>
      </rPr>
      <t xml:space="preserve"> - объем просроченной кредиторской задолженности ГРБС и подведомственных ему муниципальных учреждений по расчетам</t>
    </r>
  </si>
  <si>
    <t xml:space="preserve">- годовая бюджетная отчетность составлена ГРБС
с нарушением порядка ее составления
</t>
  </si>
  <si>
    <t>Показатель позволяет оценить качество планирования бюджетных ассигнований Целевым ориентиром является достижение показателя, равного 0.</t>
  </si>
  <si>
    <t>Гараж</t>
  </si>
  <si>
    <t>-</t>
  </si>
  <si>
    <t>Постановление №629 от 30.12.2020</t>
  </si>
  <si>
    <t>(имеется) от 07.12.2020</t>
  </si>
  <si>
    <t>не имеется</t>
  </si>
  <si>
    <t>Приказ №120от 10.01.2020</t>
  </si>
  <si>
    <t>Приказ №140от 17.12.2020</t>
  </si>
  <si>
    <t>Оценка</t>
  </si>
  <si>
    <t>Показатели/Расчет</t>
  </si>
  <si>
    <t>Приказ №25 от 29.12.2015</t>
  </si>
  <si>
    <t>План от 11.12.2019</t>
  </si>
  <si>
    <t>Распоряжение 27-Ап от 28.10.2018</t>
  </si>
  <si>
    <t>План от 25.12.2018</t>
  </si>
  <si>
    <t>да</t>
  </si>
  <si>
    <t>Приказ №28/1-о от 29.05.2015</t>
  </si>
  <si>
    <t>Приказ №94/3-ОД от 01.12.2019</t>
  </si>
  <si>
    <t>Приказ №6-о от 01.02.2018</t>
  </si>
  <si>
    <t>План от 12.12.2018</t>
  </si>
  <si>
    <t>Р11 Наличие у ГРБС и подведомственных ему муниципальных  учреждений  просроченной   кредиторской задолженности</t>
  </si>
  <si>
    <t>Всего 901</t>
  </si>
  <si>
    <t>Среднее значение оценки ( SPj)</t>
  </si>
  <si>
    <t>КФМ</t>
  </si>
  <si>
    <t xml:space="preserve">Уровень качества финансового менеджмента </t>
  </si>
  <si>
    <t>Q</t>
  </si>
  <si>
    <t xml:space="preserve">Рейтинговая оценка каждого главного администратора </t>
  </si>
  <si>
    <t>R</t>
  </si>
  <si>
    <t>Оценка среднего уровня качества финансового менеджмента</t>
  </si>
  <si>
    <t>MR</t>
  </si>
  <si>
    <t>РЕЗУЛЬТАТЫ АНАЛИЗА КАЧЕСТВА ФИНАНСОВОГО МЕНЕДЖМЕНТА</t>
  </si>
  <si>
    <t>Р17 Своевременность утверждения ПФХД подведомственных ГРБС бюджетных  учреждений на текущий финансовый год и плановый период в соответствии со сроками, установленными Порядками составления и утверждения ПФХД  муниципальных бюджетных  учреждений</t>
  </si>
  <si>
    <r>
      <t>руб</t>
    </r>
    <r>
      <rPr>
        <b/>
        <vertAlign val="superscript"/>
        <sz val="10"/>
        <color theme="1"/>
        <rFont val="Times New Roman"/>
        <family val="1"/>
        <charset val="204"/>
      </rPr>
      <t>.</t>
    </r>
  </si>
  <si>
    <r>
      <t>Р</t>
    </r>
    <r>
      <rPr>
        <b/>
        <vertAlign val="subscript"/>
        <sz val="8"/>
        <color theme="1"/>
        <rFont val="Times New Roman"/>
        <family val="1"/>
        <charset val="204"/>
      </rPr>
      <t>2 =</t>
    </r>
    <r>
      <rPr>
        <b/>
        <sz val="8"/>
        <color theme="1"/>
        <rFont val="Times New Roman"/>
        <family val="1"/>
        <charset val="204"/>
      </rPr>
      <t>Рисп / Рпл х 100,</t>
    </r>
  </si>
  <si>
    <r>
      <t>Р10 = Дтоп - Дт</t>
    </r>
    <r>
      <rPr>
        <b/>
        <vertAlign val="subscript"/>
        <sz val="8"/>
        <color theme="1"/>
        <rFont val="Times New Roman"/>
        <family val="1"/>
        <charset val="204"/>
      </rPr>
      <t>ет</t>
    </r>
    <r>
      <rPr>
        <b/>
        <sz val="8"/>
        <color theme="1"/>
        <rFont val="Times New Roman"/>
        <family val="1"/>
        <charset val="204"/>
      </rPr>
      <t>,</t>
    </r>
  </si>
  <si>
    <r>
      <t>Дт</t>
    </r>
    <r>
      <rPr>
        <b/>
        <vertAlign val="subscript"/>
        <sz val="8"/>
        <color theme="1"/>
        <rFont val="Times New Roman"/>
        <family val="1"/>
        <charset val="204"/>
      </rPr>
      <t>нг</t>
    </r>
    <r>
      <rPr>
        <b/>
        <sz val="8"/>
        <color theme="1"/>
        <rFont val="Times New Roman"/>
        <family val="1"/>
        <charset val="204"/>
      </rPr>
      <t xml:space="preserve"> - объем дебиторской задолженности по платежам в местный бюджет, администрируемых соответствуюми  главными администраторми доходов,  на начало текущего года.</t>
    </r>
  </si>
  <si>
    <r>
      <t>Дт</t>
    </r>
    <r>
      <rPr>
        <b/>
        <vertAlign val="subscript"/>
        <sz val="8"/>
        <color theme="1"/>
        <rFont val="Times New Roman"/>
        <family val="1"/>
        <charset val="204"/>
      </rPr>
      <t>оп</t>
    </r>
    <r>
      <rPr>
        <b/>
        <sz val="8"/>
        <color theme="1"/>
        <rFont val="Times New Roman"/>
        <family val="1"/>
        <charset val="204"/>
      </rPr>
      <t xml:space="preserve"> - объем дебиторской задолженности по платежам в местный бюджет, администрируемых соответствующими  главными  администраторами доходов,   по состоянию на 1 число года, следующего за отчетным годом</t>
    </r>
  </si>
  <si>
    <r>
      <t>Р11 = Кт</t>
    </r>
    <r>
      <rPr>
        <b/>
        <vertAlign val="subscript"/>
        <sz val="8"/>
        <color theme="1"/>
        <rFont val="Times New Roman"/>
        <family val="1"/>
        <charset val="204"/>
      </rPr>
      <t>п</t>
    </r>
    <r>
      <rPr>
        <b/>
        <sz val="8"/>
        <color theme="1"/>
        <rFont val="Times New Roman"/>
        <family val="1"/>
        <charset val="204"/>
      </rPr>
      <t>,</t>
    </r>
  </si>
  <si>
    <r>
      <t>Кт</t>
    </r>
    <r>
      <rPr>
        <b/>
        <vertAlign val="subscript"/>
        <sz val="8"/>
        <color theme="1"/>
        <rFont val="Times New Roman"/>
        <family val="1"/>
        <charset val="204"/>
      </rPr>
      <t>п</t>
    </r>
    <r>
      <rPr>
        <b/>
        <sz val="8"/>
        <color theme="1"/>
        <rFont val="Times New Roman"/>
        <family val="1"/>
        <charset val="204"/>
      </rPr>
      <t xml:space="preserve"> - объем просроченной кредиторской задолженности ГРБС и подведомственных ему муниципальных учреждений по расчетам</t>
    </r>
  </si>
  <si>
    <t>Постановление №120 от 25.10.2012</t>
  </si>
  <si>
    <t>(имеется) от 11.12.2019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</si>
</sst>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b/>
      <vertAlign val="subscript"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0" xfId="0" applyFont="1"/>
    <xf numFmtId="0" fontId="5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2" fillId="0" borderId="3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vertical="top" wrapText="1"/>
    </xf>
    <xf numFmtId="0" fontId="6" fillId="0" borderId="0" xfId="0" applyFont="1"/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1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0" xfId="0" applyFont="1"/>
    <xf numFmtId="164" fontId="2" fillId="0" borderId="0" xfId="0" applyNumberFormat="1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0" fontId="11" fillId="0" borderId="5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/>
    </xf>
    <xf numFmtId="164" fontId="2" fillId="0" borderId="5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/>
    </xf>
    <xf numFmtId="0" fontId="11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164" fontId="2" fillId="0" borderId="5" xfId="0" applyNumberFormat="1" applyFont="1" applyFill="1" applyBorder="1" applyAlignment="1">
      <alignment horizontal="center" vertical="top"/>
    </xf>
    <xf numFmtId="0" fontId="11" fillId="0" borderId="14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/>
    </xf>
    <xf numFmtId="164" fontId="2" fillId="0" borderId="14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center" vertical="top"/>
    </xf>
    <xf numFmtId="164" fontId="11" fillId="0" borderId="1" xfId="0" applyNumberFormat="1" applyFont="1" applyFill="1" applyBorder="1" applyAlignment="1">
      <alignment horizontal="center" vertical="top" wrapText="1"/>
    </xf>
    <xf numFmtId="0" fontId="13" fillId="0" borderId="0" xfId="0" applyFont="1"/>
    <xf numFmtId="0" fontId="11" fillId="0" borderId="6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2" fontId="2" fillId="0" borderId="1" xfId="0" applyNumberFormat="1" applyFont="1" applyFill="1" applyBorder="1" applyAlignment="1">
      <alignment horizontal="center" vertical="top"/>
    </xf>
    <xf numFmtId="2" fontId="2" fillId="0" borderId="5" xfId="0" applyNumberFormat="1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" fontId="2" fillId="0" borderId="6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textRotation="90" wrapText="1"/>
    </xf>
    <xf numFmtId="1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/>
    </xf>
    <xf numFmtId="2" fontId="2" fillId="0" borderId="11" xfId="0" applyNumberFormat="1" applyFont="1" applyFill="1" applyBorder="1" applyAlignment="1">
      <alignment horizontal="center" vertical="top"/>
    </xf>
    <xf numFmtId="0" fontId="2" fillId="0" borderId="16" xfId="0" applyFont="1" applyFill="1" applyBorder="1" applyAlignment="1">
      <alignment horizontal="center" vertical="top"/>
    </xf>
    <xf numFmtId="164" fontId="2" fillId="0" borderId="4" xfId="0" applyNumberFormat="1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164" fontId="2" fillId="0" borderId="4" xfId="0" applyNumberFormat="1" applyFont="1" applyFill="1" applyBorder="1" applyAlignment="1">
      <alignment vertical="top" wrapText="1"/>
    </xf>
    <xf numFmtId="1" fontId="2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/>
    </xf>
    <xf numFmtId="164" fontId="2" fillId="0" borderId="4" xfId="0" applyNumberFormat="1" applyFont="1" applyFill="1" applyBorder="1" applyAlignment="1">
      <alignment horizontal="center" vertical="top"/>
    </xf>
    <xf numFmtId="164" fontId="11" fillId="0" borderId="4" xfId="0" applyNumberFormat="1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top" wrapText="1"/>
    </xf>
    <xf numFmtId="2" fontId="2" fillId="0" borderId="4" xfId="0" applyNumberFormat="1" applyFont="1" applyFill="1" applyBorder="1" applyAlignment="1">
      <alignment horizontal="center" vertical="top"/>
    </xf>
    <xf numFmtId="2" fontId="2" fillId="0" borderId="17" xfId="0" applyNumberFormat="1" applyFont="1" applyFill="1" applyBorder="1" applyAlignment="1">
      <alignment horizontal="center" vertical="top"/>
    </xf>
    <xf numFmtId="0" fontId="2" fillId="0" borderId="18" xfId="0" applyFont="1" applyFill="1" applyBorder="1" applyAlignment="1">
      <alignment horizontal="center" vertical="top"/>
    </xf>
    <xf numFmtId="164" fontId="2" fillId="0" borderId="21" xfId="0" applyNumberFormat="1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textRotation="90" wrapText="1"/>
    </xf>
    <xf numFmtId="0" fontId="2" fillId="0" borderId="23" xfId="0" applyFont="1" applyFill="1" applyBorder="1" applyAlignment="1">
      <alignment horizontal="center" vertical="top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11" fillId="0" borderId="21" xfId="0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horizontal="center" vertical="top" wrapText="1"/>
    </xf>
    <xf numFmtId="1" fontId="2" fillId="0" borderId="21" xfId="0" applyNumberFormat="1" applyFont="1" applyFill="1" applyBorder="1" applyAlignment="1">
      <alignment horizontal="center" vertical="top" wrapText="1"/>
    </xf>
    <xf numFmtId="1" fontId="2" fillId="0" borderId="22" xfId="0" applyNumberFormat="1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center" vertical="top"/>
    </xf>
    <xf numFmtId="0" fontId="2" fillId="0" borderId="22" xfId="0" applyFont="1" applyFill="1" applyBorder="1" applyAlignment="1">
      <alignment horizontal="center" vertical="top"/>
    </xf>
    <xf numFmtId="164" fontId="11" fillId="0" borderId="21" xfId="0" applyNumberFormat="1" applyFont="1" applyFill="1" applyBorder="1" applyAlignment="1">
      <alignment horizontal="center" vertical="top" wrapText="1"/>
    </xf>
    <xf numFmtId="164" fontId="2" fillId="0" borderId="21" xfId="0" applyNumberFormat="1" applyFont="1" applyFill="1" applyBorder="1" applyAlignment="1">
      <alignment horizontal="center" vertical="top"/>
    </xf>
    <xf numFmtId="0" fontId="2" fillId="0" borderId="25" xfId="0" applyFont="1" applyFill="1" applyBorder="1" applyAlignment="1">
      <alignment horizontal="center" vertical="top" wrapText="1"/>
    </xf>
    <xf numFmtId="0" fontId="2" fillId="0" borderId="26" xfId="0" applyFont="1" applyFill="1" applyBorder="1" applyAlignment="1">
      <alignment horizontal="center" vertical="top" wrapText="1"/>
    </xf>
    <xf numFmtId="2" fontId="2" fillId="0" borderId="21" xfId="0" applyNumberFormat="1" applyFont="1" applyFill="1" applyBorder="1" applyAlignment="1">
      <alignment horizontal="center" vertical="top"/>
    </xf>
    <xf numFmtId="2" fontId="2" fillId="0" borderId="22" xfId="0" applyNumberFormat="1" applyFont="1" applyFill="1" applyBorder="1" applyAlignment="1">
      <alignment horizontal="center" vertical="top"/>
    </xf>
    <xf numFmtId="2" fontId="2" fillId="0" borderId="25" xfId="0" applyNumberFormat="1" applyFont="1" applyFill="1" applyBorder="1" applyAlignment="1">
      <alignment horizontal="center" vertical="top"/>
    </xf>
    <xf numFmtId="2" fontId="2" fillId="0" borderId="26" xfId="0" applyNumberFormat="1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0" fontId="2" fillId="0" borderId="22" xfId="0" applyFont="1" applyFill="1" applyBorder="1" applyAlignment="1">
      <alignment vertical="top" wrapText="1"/>
    </xf>
    <xf numFmtId="2" fontId="15" fillId="0" borderId="15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2" fillId="0" borderId="1" xfId="0" applyFont="1" applyBorder="1" applyAlignment="1">
      <alignment wrapText="1"/>
    </xf>
    <xf numFmtId="164" fontId="6" fillId="0" borderId="1" xfId="0" applyNumberFormat="1" applyFont="1" applyBorder="1"/>
    <xf numFmtId="16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wrapText="1"/>
    </xf>
    <xf numFmtId="164" fontId="6" fillId="0" borderId="0" xfId="0" applyNumberFormat="1" applyFont="1"/>
    <xf numFmtId="0" fontId="6" fillId="0" borderId="0" xfId="0" applyFont="1" applyAlignment="1">
      <alignment horizontal="center"/>
    </xf>
    <xf numFmtId="0" fontId="11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textRotation="90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7" fillId="0" borderId="1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textRotation="90" wrapText="1"/>
    </xf>
    <xf numFmtId="0" fontId="11" fillId="0" borderId="9" xfId="0" applyFont="1" applyBorder="1" applyAlignment="1">
      <alignment horizontal="center" vertical="top" textRotation="90" wrapText="1"/>
    </xf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2" fillId="0" borderId="7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bus.gov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42"/>
  <sheetViews>
    <sheetView topLeftCell="C1" zoomScale="85" zoomScaleNormal="85" workbookViewId="0">
      <pane ySplit="4" topLeftCell="A126" activePane="bottomLeft" state="frozen"/>
      <selection pane="bottomLeft" activeCell="G131" sqref="G131"/>
    </sheetView>
  </sheetViews>
  <sheetFormatPr defaultRowHeight="15"/>
  <cols>
    <col min="1" max="1" width="19.85546875" style="61" customWidth="1"/>
    <col min="2" max="2" width="122" style="61" customWidth="1"/>
    <col min="3" max="3" width="6.7109375" style="28" customWidth="1"/>
    <col min="4" max="4" width="9.140625" style="28"/>
    <col min="5" max="5" width="23.140625" style="33" customWidth="1"/>
    <col min="6" max="6" width="7.42578125" style="28" customWidth="1"/>
    <col min="7" max="7" width="10" style="37" customWidth="1"/>
    <col min="8" max="8" width="4.5703125" style="28" customWidth="1"/>
    <col min="9" max="9" width="8.140625" style="28" customWidth="1"/>
    <col min="10" max="10" width="4.7109375" style="28" customWidth="1"/>
    <col min="11" max="11" width="9.140625" style="28"/>
    <col min="12" max="12" width="5.5703125" style="28" customWidth="1"/>
    <col min="13" max="13" width="8.5703125" style="28" customWidth="1"/>
    <col min="14" max="14" width="5.140625" style="28" customWidth="1"/>
    <col min="15" max="15" width="8.85546875" style="28" customWidth="1"/>
    <col min="16" max="16" width="5.5703125" style="28" customWidth="1"/>
    <col min="17" max="17" width="9.140625" style="28"/>
    <col min="18" max="18" width="4.5703125" style="28" customWidth="1"/>
    <col min="19" max="19" width="10.42578125" style="28" customWidth="1"/>
    <col min="20" max="20" width="4.7109375" style="28" customWidth="1"/>
    <col min="21" max="21" width="9.140625" style="36"/>
    <col min="22" max="16384" width="9.140625" style="28"/>
  </cols>
  <sheetData>
    <row r="1" spans="1:21" ht="15.75" thickBot="1">
      <c r="B1" s="133" t="s">
        <v>209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</row>
    <row r="2" spans="1:21">
      <c r="A2" s="127" t="s">
        <v>163</v>
      </c>
      <c r="B2" s="129" t="s">
        <v>4</v>
      </c>
      <c r="C2" s="130" t="s">
        <v>5</v>
      </c>
      <c r="D2" s="130" t="s">
        <v>6</v>
      </c>
      <c r="E2" s="123" t="s">
        <v>7</v>
      </c>
      <c r="F2" s="138" t="s">
        <v>201</v>
      </c>
      <c r="G2" s="128">
        <v>901</v>
      </c>
      <c r="H2" s="128"/>
      <c r="I2" s="124" t="s">
        <v>181</v>
      </c>
      <c r="J2" s="125"/>
      <c r="K2" s="136" t="s">
        <v>200</v>
      </c>
      <c r="L2" s="137"/>
      <c r="M2" s="126">
        <v>902</v>
      </c>
      <c r="N2" s="124"/>
      <c r="O2" s="131">
        <v>903</v>
      </c>
      <c r="P2" s="132"/>
      <c r="Q2" s="126">
        <v>904</v>
      </c>
      <c r="R2" s="128"/>
      <c r="S2" s="128">
        <v>906</v>
      </c>
      <c r="T2" s="128"/>
    </row>
    <row r="3" spans="1:21" ht="38.25">
      <c r="A3" s="127"/>
      <c r="B3" s="129"/>
      <c r="C3" s="130"/>
      <c r="D3" s="130"/>
      <c r="E3" s="123"/>
      <c r="F3" s="139"/>
      <c r="G3" s="22" t="s">
        <v>189</v>
      </c>
      <c r="H3" s="38" t="s">
        <v>188</v>
      </c>
      <c r="I3" s="22" t="s">
        <v>189</v>
      </c>
      <c r="J3" s="68" t="s">
        <v>188</v>
      </c>
      <c r="K3" s="86" t="s">
        <v>189</v>
      </c>
      <c r="L3" s="87" t="s">
        <v>188</v>
      </c>
      <c r="M3" s="74" t="s">
        <v>189</v>
      </c>
      <c r="N3" s="68" t="s">
        <v>188</v>
      </c>
      <c r="O3" s="86" t="s">
        <v>189</v>
      </c>
      <c r="P3" s="87" t="s">
        <v>188</v>
      </c>
      <c r="Q3" s="74" t="s">
        <v>189</v>
      </c>
      <c r="R3" s="38" t="s">
        <v>188</v>
      </c>
      <c r="S3" s="22" t="s">
        <v>189</v>
      </c>
      <c r="T3" s="38" t="s">
        <v>188</v>
      </c>
    </row>
    <row r="4" spans="1:21">
      <c r="A4" s="124" t="s">
        <v>1</v>
      </c>
      <c r="B4" s="125"/>
      <c r="C4" s="126"/>
      <c r="D4" s="21">
        <v>25</v>
      </c>
      <c r="E4" s="32"/>
      <c r="F4" s="23"/>
      <c r="G4" s="20"/>
      <c r="H4" s="26">
        <f>H12+H20+H24+H32</f>
        <v>11</v>
      </c>
      <c r="I4" s="26"/>
      <c r="J4" s="26">
        <f>J12+J20+J24+J32</f>
        <v>20</v>
      </c>
      <c r="K4" s="88"/>
      <c r="L4" s="89">
        <f>L12+L20+L24+L32</f>
        <v>11</v>
      </c>
      <c r="M4" s="26"/>
      <c r="N4" s="26">
        <f>N12+N20+N24+N32</f>
        <v>20</v>
      </c>
      <c r="O4" s="88"/>
      <c r="P4" s="89">
        <f>P12+P20+P24+P32</f>
        <v>19</v>
      </c>
      <c r="Q4" s="26"/>
      <c r="R4" s="26">
        <f>R12+R20+R24+R32</f>
        <v>18</v>
      </c>
      <c r="S4" s="26"/>
      <c r="T4" s="26">
        <f>T12+T20+T24+T32</f>
        <v>13</v>
      </c>
    </row>
    <row r="5" spans="1:21" ht="21">
      <c r="A5" s="127" t="s">
        <v>159</v>
      </c>
      <c r="B5" s="53" t="s">
        <v>8</v>
      </c>
      <c r="C5" s="21" t="s">
        <v>9</v>
      </c>
      <c r="D5" s="21"/>
      <c r="E5" s="123" t="s">
        <v>10</v>
      </c>
      <c r="F5" s="23">
        <f>(L5+N5+P5+R5+T5)/5</f>
        <v>0</v>
      </c>
      <c r="G5" s="142"/>
      <c r="H5" s="17">
        <v>0</v>
      </c>
      <c r="I5" s="21"/>
      <c r="J5" s="25">
        <v>0</v>
      </c>
      <c r="K5" s="90"/>
      <c r="L5" s="91">
        <v>0</v>
      </c>
      <c r="M5" s="27"/>
      <c r="N5" s="25">
        <v>0</v>
      </c>
      <c r="O5" s="90"/>
      <c r="P5" s="91">
        <v>0</v>
      </c>
      <c r="Q5" s="27"/>
      <c r="R5" s="21">
        <v>0</v>
      </c>
      <c r="S5" s="21"/>
      <c r="T5" s="21">
        <v>0</v>
      </c>
    </row>
    <row r="6" spans="1:21" s="33" customFormat="1" ht="11.25">
      <c r="A6" s="127"/>
      <c r="B6" s="53" t="s">
        <v>11</v>
      </c>
      <c r="C6" s="34"/>
      <c r="D6" s="34">
        <v>5</v>
      </c>
      <c r="E6" s="123"/>
      <c r="F6" s="54"/>
      <c r="G6" s="143"/>
      <c r="H6" s="57"/>
      <c r="I6" s="34"/>
      <c r="J6" s="32"/>
      <c r="K6" s="92"/>
      <c r="L6" s="93"/>
      <c r="M6" s="75"/>
      <c r="N6" s="32"/>
      <c r="O6" s="92"/>
      <c r="P6" s="93"/>
      <c r="Q6" s="75"/>
      <c r="R6" s="34"/>
      <c r="S6" s="34"/>
      <c r="T6" s="34"/>
      <c r="U6" s="56"/>
    </row>
    <row r="7" spans="1:21" s="33" customFormat="1" ht="11.25">
      <c r="A7" s="127"/>
      <c r="B7" s="53" t="s">
        <v>12</v>
      </c>
      <c r="C7" s="34"/>
      <c r="D7" s="34">
        <v>4</v>
      </c>
      <c r="E7" s="123"/>
      <c r="F7" s="54"/>
      <c r="G7" s="143"/>
      <c r="H7" s="57"/>
      <c r="I7" s="34"/>
      <c r="J7" s="32"/>
      <c r="K7" s="92"/>
      <c r="L7" s="93"/>
      <c r="M7" s="75"/>
      <c r="N7" s="32"/>
      <c r="O7" s="92"/>
      <c r="P7" s="93"/>
      <c r="Q7" s="75"/>
      <c r="R7" s="34"/>
      <c r="S7" s="34"/>
      <c r="T7" s="34"/>
      <c r="U7" s="56"/>
    </row>
    <row r="8" spans="1:21" s="33" customFormat="1" ht="11.25">
      <c r="A8" s="127"/>
      <c r="B8" s="53" t="s">
        <v>13</v>
      </c>
      <c r="C8" s="34"/>
      <c r="D8" s="34">
        <v>3</v>
      </c>
      <c r="E8" s="123"/>
      <c r="F8" s="54"/>
      <c r="G8" s="143"/>
      <c r="H8" s="57"/>
      <c r="I8" s="34"/>
      <c r="J8" s="32"/>
      <c r="K8" s="92"/>
      <c r="L8" s="93"/>
      <c r="M8" s="75"/>
      <c r="N8" s="32"/>
      <c r="O8" s="92"/>
      <c r="P8" s="93"/>
      <c r="Q8" s="75"/>
      <c r="R8" s="34"/>
      <c r="S8" s="34"/>
      <c r="T8" s="34"/>
      <c r="U8" s="56"/>
    </row>
    <row r="9" spans="1:21" s="33" customFormat="1" ht="11.25">
      <c r="A9" s="127"/>
      <c r="B9" s="53" t="s">
        <v>14</v>
      </c>
      <c r="C9" s="34"/>
      <c r="D9" s="34">
        <v>2</v>
      </c>
      <c r="E9" s="123"/>
      <c r="F9" s="54"/>
      <c r="G9" s="143"/>
      <c r="H9" s="57"/>
      <c r="I9" s="34"/>
      <c r="J9" s="32"/>
      <c r="K9" s="92"/>
      <c r="L9" s="93"/>
      <c r="M9" s="75"/>
      <c r="N9" s="32"/>
      <c r="O9" s="92"/>
      <c r="P9" s="93"/>
      <c r="Q9" s="75"/>
      <c r="R9" s="34"/>
      <c r="S9" s="34"/>
      <c r="T9" s="34"/>
      <c r="U9" s="56"/>
    </row>
    <row r="10" spans="1:21" s="33" customFormat="1" ht="11.25">
      <c r="A10" s="127"/>
      <c r="B10" s="53" t="s">
        <v>15</v>
      </c>
      <c r="C10" s="34"/>
      <c r="D10" s="34">
        <v>1</v>
      </c>
      <c r="E10" s="123"/>
      <c r="F10" s="54"/>
      <c r="G10" s="143"/>
      <c r="H10" s="57"/>
      <c r="I10" s="34"/>
      <c r="J10" s="32"/>
      <c r="K10" s="92"/>
      <c r="L10" s="93"/>
      <c r="M10" s="75"/>
      <c r="N10" s="32"/>
      <c r="O10" s="92"/>
      <c r="P10" s="93"/>
      <c r="Q10" s="75"/>
      <c r="R10" s="34"/>
      <c r="S10" s="34"/>
      <c r="T10" s="34"/>
      <c r="U10" s="56"/>
    </row>
    <row r="11" spans="1:21" s="33" customFormat="1" ht="11.25">
      <c r="A11" s="127"/>
      <c r="B11" s="53" t="s">
        <v>16</v>
      </c>
      <c r="C11" s="34"/>
      <c r="D11" s="34">
        <v>0</v>
      </c>
      <c r="E11" s="123"/>
      <c r="F11" s="54"/>
      <c r="G11" s="144"/>
      <c r="H11" s="58"/>
      <c r="I11" s="34"/>
      <c r="J11" s="32"/>
      <c r="K11" s="92"/>
      <c r="L11" s="93"/>
      <c r="M11" s="75"/>
      <c r="N11" s="32"/>
      <c r="O11" s="92"/>
      <c r="P11" s="93"/>
      <c r="Q11" s="75"/>
      <c r="R11" s="34"/>
      <c r="S11" s="34"/>
      <c r="T11" s="34"/>
      <c r="U11" s="56"/>
    </row>
    <row r="12" spans="1:21">
      <c r="A12" s="127" t="s">
        <v>17</v>
      </c>
      <c r="B12" s="53" t="s">
        <v>212</v>
      </c>
      <c r="C12" s="128" t="s">
        <v>20</v>
      </c>
      <c r="D12" s="21"/>
      <c r="E12" s="123" t="s">
        <v>21</v>
      </c>
      <c r="F12" s="23">
        <f>(L12+N12+P12+R12+T12)/5</f>
        <v>3</v>
      </c>
      <c r="G12" s="66">
        <v>51116.5</v>
      </c>
      <c r="H12" s="17">
        <v>0</v>
      </c>
      <c r="I12" s="65">
        <v>0</v>
      </c>
      <c r="J12" s="25">
        <v>5</v>
      </c>
      <c r="K12" s="86">
        <f>G12+I12</f>
        <v>51116.5</v>
      </c>
      <c r="L12" s="91">
        <v>0</v>
      </c>
      <c r="M12" s="76">
        <v>117444.8</v>
      </c>
      <c r="N12" s="108">
        <v>5</v>
      </c>
      <c r="O12" s="109">
        <v>59.2</v>
      </c>
      <c r="P12" s="110">
        <v>5</v>
      </c>
      <c r="Q12" s="76">
        <v>78128.100000000006</v>
      </c>
      <c r="R12" s="65">
        <v>5</v>
      </c>
      <c r="S12" s="65">
        <v>10984.1</v>
      </c>
      <c r="T12" s="65">
        <v>0</v>
      </c>
    </row>
    <row r="13" spans="1:21">
      <c r="A13" s="127"/>
      <c r="B13" s="53" t="s">
        <v>18</v>
      </c>
      <c r="C13" s="128"/>
      <c r="D13" s="21"/>
      <c r="E13" s="123"/>
      <c r="F13" s="23"/>
      <c r="G13" s="66">
        <v>54297.5</v>
      </c>
      <c r="H13" s="18"/>
      <c r="I13" s="65">
        <v>0</v>
      </c>
      <c r="J13" s="25"/>
      <c r="K13" s="86">
        <f>G13+I13</f>
        <v>54297.5</v>
      </c>
      <c r="L13" s="91"/>
      <c r="M13" s="77">
        <v>117618</v>
      </c>
      <c r="N13" s="108"/>
      <c r="O13" s="109">
        <v>59.2</v>
      </c>
      <c r="P13" s="110"/>
      <c r="Q13" s="76">
        <v>78286.7</v>
      </c>
      <c r="R13" s="65"/>
      <c r="S13" s="65">
        <v>12041.3</v>
      </c>
      <c r="T13" s="65"/>
    </row>
    <row r="14" spans="1:21">
      <c r="A14" s="127"/>
      <c r="B14" s="53" t="s">
        <v>19</v>
      </c>
      <c r="C14" s="128"/>
      <c r="D14" s="21"/>
      <c r="E14" s="123"/>
      <c r="F14" s="23"/>
      <c r="G14" s="22"/>
      <c r="H14" s="18"/>
      <c r="I14" s="21"/>
      <c r="J14" s="25"/>
      <c r="K14" s="90"/>
      <c r="L14" s="91"/>
      <c r="M14" s="27"/>
      <c r="N14" s="25"/>
      <c r="O14" s="90"/>
      <c r="P14" s="91"/>
      <c r="Q14" s="27"/>
      <c r="R14" s="21"/>
      <c r="S14" s="21"/>
      <c r="T14" s="21"/>
    </row>
    <row r="15" spans="1:21">
      <c r="A15" s="127"/>
      <c r="B15" s="53" t="s">
        <v>22</v>
      </c>
      <c r="C15" s="128"/>
      <c r="D15" s="21"/>
      <c r="E15" s="123"/>
      <c r="F15" s="23"/>
      <c r="G15" s="64">
        <f>G12/G13*100</f>
        <v>94.141535061466925</v>
      </c>
      <c r="H15" s="67"/>
      <c r="I15" s="64"/>
      <c r="J15" s="69"/>
      <c r="K15" s="94">
        <f>K12/K13*100</f>
        <v>94.141535061466925</v>
      </c>
      <c r="L15" s="95"/>
      <c r="M15" s="78">
        <f>M12/M13*100</f>
        <v>99.852743627676048</v>
      </c>
      <c r="N15" s="69"/>
      <c r="O15" s="94">
        <f>O12/O13*100</f>
        <v>100</v>
      </c>
      <c r="P15" s="95"/>
      <c r="Q15" s="78">
        <f>Q12/Q13*100</f>
        <v>99.797411309967103</v>
      </c>
      <c r="R15" s="64"/>
      <c r="S15" s="64">
        <f>S12/S13*100</f>
        <v>91.220217086195021</v>
      </c>
      <c r="T15" s="21"/>
    </row>
    <row r="16" spans="1:21">
      <c r="A16" s="127"/>
      <c r="B16" s="53" t="s">
        <v>23</v>
      </c>
      <c r="C16" s="128"/>
      <c r="D16" s="21">
        <v>5</v>
      </c>
      <c r="E16" s="123"/>
      <c r="F16" s="23"/>
      <c r="G16" s="22"/>
      <c r="H16" s="18"/>
      <c r="I16" s="21"/>
      <c r="J16" s="25"/>
      <c r="K16" s="90"/>
      <c r="L16" s="91"/>
      <c r="M16" s="27"/>
      <c r="N16" s="25"/>
      <c r="O16" s="90"/>
      <c r="P16" s="91"/>
      <c r="Q16" s="27"/>
      <c r="R16" s="21"/>
      <c r="S16" s="21"/>
      <c r="T16" s="21"/>
    </row>
    <row r="17" spans="1:21">
      <c r="A17" s="127"/>
      <c r="B17" s="53" t="s">
        <v>24</v>
      </c>
      <c r="C17" s="128"/>
      <c r="D17" s="21">
        <v>4</v>
      </c>
      <c r="E17" s="123"/>
      <c r="F17" s="23"/>
      <c r="G17" s="22"/>
      <c r="H17" s="18"/>
      <c r="I17" s="21"/>
      <c r="J17" s="25"/>
      <c r="K17" s="90"/>
      <c r="L17" s="91"/>
      <c r="M17" s="27"/>
      <c r="N17" s="25"/>
      <c r="O17" s="90"/>
      <c r="P17" s="91"/>
      <c r="Q17" s="27"/>
      <c r="R17" s="21"/>
      <c r="S17" s="21"/>
      <c r="T17" s="21"/>
    </row>
    <row r="18" spans="1:21">
      <c r="A18" s="127"/>
      <c r="B18" s="53" t="s">
        <v>25</v>
      </c>
      <c r="C18" s="128"/>
      <c r="D18" s="21">
        <v>0</v>
      </c>
      <c r="E18" s="123"/>
      <c r="F18" s="23"/>
      <c r="G18" s="22"/>
      <c r="H18" s="19"/>
      <c r="I18" s="21"/>
      <c r="J18" s="25"/>
      <c r="K18" s="90"/>
      <c r="L18" s="91"/>
      <c r="M18" s="27"/>
      <c r="N18" s="25"/>
      <c r="O18" s="90"/>
      <c r="P18" s="91"/>
      <c r="Q18" s="27"/>
      <c r="R18" s="21"/>
      <c r="S18" s="21"/>
      <c r="T18" s="21"/>
    </row>
    <row r="19" spans="1:21">
      <c r="A19" s="127" t="s">
        <v>26</v>
      </c>
      <c r="B19" s="53" t="s">
        <v>27</v>
      </c>
      <c r="C19" s="21"/>
      <c r="D19" s="21"/>
      <c r="E19" s="123" t="s">
        <v>28</v>
      </c>
      <c r="F19" s="23"/>
      <c r="G19" s="22"/>
      <c r="H19" s="21"/>
      <c r="I19" s="21"/>
      <c r="J19" s="25"/>
      <c r="K19" s="90"/>
      <c r="L19" s="91"/>
      <c r="M19" s="27"/>
      <c r="N19" s="25"/>
      <c r="O19" s="90"/>
      <c r="P19" s="91"/>
      <c r="Q19" s="27"/>
      <c r="R19" s="21"/>
      <c r="S19" s="21"/>
      <c r="T19" s="21"/>
    </row>
    <row r="20" spans="1:21">
      <c r="A20" s="127"/>
      <c r="B20" s="59" t="s">
        <v>29</v>
      </c>
      <c r="C20" s="19"/>
      <c r="D20" s="17">
        <v>5</v>
      </c>
      <c r="E20" s="123"/>
      <c r="F20" s="23">
        <f>(L20+N20+P20+R20+T20)/5</f>
        <v>5</v>
      </c>
      <c r="G20" s="22"/>
      <c r="H20" s="39">
        <v>5</v>
      </c>
      <c r="I20" s="39"/>
      <c r="J20" s="70">
        <v>5</v>
      </c>
      <c r="K20" s="96"/>
      <c r="L20" s="97">
        <v>5</v>
      </c>
      <c r="M20" s="79"/>
      <c r="N20" s="70">
        <v>5</v>
      </c>
      <c r="O20" s="96"/>
      <c r="P20" s="97">
        <v>5</v>
      </c>
      <c r="Q20" s="79"/>
      <c r="R20" s="39">
        <v>5</v>
      </c>
      <c r="S20" s="39"/>
      <c r="T20" s="39">
        <v>5</v>
      </c>
    </row>
    <row r="21" spans="1:21">
      <c r="A21" s="127"/>
      <c r="B21" s="59" t="s">
        <v>30</v>
      </c>
      <c r="C21" s="19"/>
      <c r="D21" s="17">
        <v>0</v>
      </c>
      <c r="E21" s="123"/>
      <c r="F21" s="23"/>
      <c r="G21" s="22"/>
      <c r="H21" s="39"/>
      <c r="I21" s="39"/>
      <c r="J21" s="70"/>
      <c r="K21" s="96"/>
      <c r="L21" s="97"/>
      <c r="M21" s="79"/>
      <c r="N21" s="70"/>
      <c r="O21" s="96"/>
      <c r="P21" s="97"/>
      <c r="Q21" s="79"/>
      <c r="R21" s="39"/>
      <c r="S21" s="39"/>
      <c r="T21" s="39"/>
    </row>
    <row r="22" spans="1:21">
      <c r="A22" s="127" t="s">
        <v>31</v>
      </c>
      <c r="B22" s="53" t="s">
        <v>32</v>
      </c>
      <c r="C22" s="21"/>
      <c r="D22" s="21"/>
      <c r="E22" s="123" t="s">
        <v>180</v>
      </c>
      <c r="F22" s="23"/>
      <c r="G22" s="22">
        <v>3157.4</v>
      </c>
      <c r="H22" s="39"/>
      <c r="I22" s="39">
        <v>0</v>
      </c>
      <c r="J22" s="70"/>
      <c r="K22" s="86">
        <f>G22+I22</f>
        <v>3157.4</v>
      </c>
      <c r="L22" s="97"/>
      <c r="M22" s="80">
        <v>5</v>
      </c>
      <c r="N22" s="70"/>
      <c r="O22" s="99">
        <v>75</v>
      </c>
      <c r="P22" s="97"/>
      <c r="Q22" s="79">
        <v>379.9</v>
      </c>
      <c r="R22" s="39"/>
      <c r="S22" s="39">
        <v>1275.5999999999999</v>
      </c>
      <c r="T22" s="39"/>
    </row>
    <row r="23" spans="1:21">
      <c r="A23" s="127"/>
      <c r="B23" s="53" t="s">
        <v>33</v>
      </c>
      <c r="C23" s="21"/>
      <c r="D23" s="21"/>
      <c r="E23" s="123"/>
      <c r="F23" s="23"/>
      <c r="G23" s="22">
        <v>78459.5</v>
      </c>
      <c r="H23" s="21"/>
      <c r="I23" s="21">
        <v>8644.1</v>
      </c>
      <c r="J23" s="25"/>
      <c r="K23" s="86">
        <f>G23+I23</f>
        <v>87103.6</v>
      </c>
      <c r="L23" s="91"/>
      <c r="M23" s="27">
        <v>26516.400000000001</v>
      </c>
      <c r="N23" s="25"/>
      <c r="O23" s="90">
        <v>2491</v>
      </c>
      <c r="P23" s="91" t="s">
        <v>45</v>
      </c>
      <c r="Q23" s="27">
        <v>128018.7</v>
      </c>
      <c r="R23" s="21"/>
      <c r="S23" s="21">
        <v>52418.400000000001</v>
      </c>
      <c r="T23" s="21"/>
    </row>
    <row r="24" spans="1:21" ht="21">
      <c r="A24" s="127"/>
      <c r="B24" s="53" t="s">
        <v>34</v>
      </c>
      <c r="C24" s="21" t="s">
        <v>20</v>
      </c>
      <c r="D24" s="21"/>
      <c r="E24" s="123"/>
      <c r="F24" s="23">
        <f>(L24+N24+P24+R24+T24)/5</f>
        <v>4.2</v>
      </c>
      <c r="G24" s="22"/>
      <c r="H24" s="21">
        <v>4</v>
      </c>
      <c r="I24" s="22"/>
      <c r="J24" s="25">
        <v>5</v>
      </c>
      <c r="K24" s="90"/>
      <c r="L24" s="91">
        <v>4</v>
      </c>
      <c r="M24" s="74"/>
      <c r="N24" s="25">
        <v>5</v>
      </c>
      <c r="O24" s="86"/>
      <c r="P24" s="91">
        <v>4</v>
      </c>
      <c r="Q24" s="74"/>
      <c r="R24" s="21">
        <v>4</v>
      </c>
      <c r="S24" s="22"/>
      <c r="T24" s="21">
        <v>4</v>
      </c>
    </row>
    <row r="25" spans="1:21" s="33" customFormat="1" ht="11.25">
      <c r="A25" s="127"/>
      <c r="B25" s="53" t="s">
        <v>35</v>
      </c>
      <c r="C25" s="34"/>
      <c r="D25" s="34"/>
      <c r="E25" s="123"/>
      <c r="F25" s="54"/>
      <c r="G25" s="55">
        <f>G22/G23*100</f>
        <v>4.0242418062822223</v>
      </c>
      <c r="H25" s="34"/>
      <c r="I25" s="55">
        <f>I22/I23*100</f>
        <v>0</v>
      </c>
      <c r="J25" s="32"/>
      <c r="K25" s="98">
        <f>K22/K23*100</f>
        <v>3.6248788798626004</v>
      </c>
      <c r="L25" s="93"/>
      <c r="M25" s="81">
        <f>M22/M23*100</f>
        <v>1.8856254996907573E-2</v>
      </c>
      <c r="N25" s="32"/>
      <c r="O25" s="98">
        <f>O22/O23*100</f>
        <v>3.0108390204737052</v>
      </c>
      <c r="P25" s="93"/>
      <c r="Q25" s="81">
        <f>Q22/Q23*100</f>
        <v>0.29675352116526726</v>
      </c>
      <c r="R25" s="34"/>
      <c r="S25" s="55">
        <f>S22/S23*100</f>
        <v>2.4334966347694698</v>
      </c>
      <c r="T25" s="34"/>
      <c r="U25" s="56"/>
    </row>
    <row r="26" spans="1:21" s="33" customFormat="1" ht="11.25">
      <c r="A26" s="127"/>
      <c r="B26" s="53" t="s">
        <v>36</v>
      </c>
      <c r="C26" s="34"/>
      <c r="D26" s="34">
        <v>5</v>
      </c>
      <c r="E26" s="123"/>
      <c r="F26" s="54"/>
      <c r="G26" s="55"/>
      <c r="H26" s="34"/>
      <c r="I26" s="34"/>
      <c r="J26" s="32"/>
      <c r="K26" s="92"/>
      <c r="L26" s="93"/>
      <c r="M26" s="75"/>
      <c r="N26" s="32"/>
      <c r="O26" s="92"/>
      <c r="P26" s="93"/>
      <c r="Q26" s="75"/>
      <c r="R26" s="34"/>
      <c r="S26" s="34"/>
      <c r="T26" s="34"/>
      <c r="U26" s="56"/>
    </row>
    <row r="27" spans="1:21" s="33" customFormat="1" ht="11.25">
      <c r="A27" s="127"/>
      <c r="B27" s="53" t="s">
        <v>37</v>
      </c>
      <c r="C27" s="34"/>
      <c r="D27" s="34">
        <v>4</v>
      </c>
      <c r="E27" s="123"/>
      <c r="F27" s="54"/>
      <c r="G27" s="55"/>
      <c r="H27" s="34"/>
      <c r="I27" s="34"/>
      <c r="J27" s="32"/>
      <c r="K27" s="92"/>
      <c r="L27" s="93"/>
      <c r="M27" s="75"/>
      <c r="N27" s="32"/>
      <c r="O27" s="92"/>
      <c r="P27" s="93"/>
      <c r="Q27" s="75"/>
      <c r="R27" s="34"/>
      <c r="S27" s="34"/>
      <c r="T27" s="34"/>
      <c r="U27" s="56"/>
    </row>
    <row r="28" spans="1:21" s="33" customFormat="1" ht="11.25">
      <c r="A28" s="127"/>
      <c r="B28" s="53" t="s">
        <v>38</v>
      </c>
      <c r="C28" s="34"/>
      <c r="D28" s="34">
        <v>3</v>
      </c>
      <c r="E28" s="123"/>
      <c r="F28" s="54"/>
      <c r="G28" s="55"/>
      <c r="H28" s="34"/>
      <c r="I28" s="34"/>
      <c r="J28" s="32"/>
      <c r="K28" s="92"/>
      <c r="L28" s="93"/>
      <c r="M28" s="75"/>
      <c r="N28" s="32"/>
      <c r="O28" s="92"/>
      <c r="P28" s="93"/>
      <c r="Q28" s="75"/>
      <c r="R28" s="34"/>
      <c r="S28" s="34"/>
      <c r="T28" s="34"/>
      <c r="U28" s="56"/>
    </row>
    <row r="29" spans="1:21" s="33" customFormat="1" ht="11.25">
      <c r="A29" s="127"/>
      <c r="B29" s="53" t="s">
        <v>39</v>
      </c>
      <c r="C29" s="34"/>
      <c r="D29" s="34">
        <v>2</v>
      </c>
      <c r="E29" s="123"/>
      <c r="F29" s="54"/>
      <c r="G29" s="55"/>
      <c r="H29" s="34"/>
      <c r="I29" s="34"/>
      <c r="J29" s="32"/>
      <c r="K29" s="92"/>
      <c r="L29" s="93"/>
      <c r="M29" s="75"/>
      <c r="N29" s="32"/>
      <c r="O29" s="92"/>
      <c r="P29" s="93"/>
      <c r="Q29" s="75"/>
      <c r="R29" s="34"/>
      <c r="S29" s="34"/>
      <c r="T29" s="34"/>
      <c r="U29" s="56"/>
    </row>
    <row r="30" spans="1:21" s="33" customFormat="1" ht="11.25">
      <c r="A30" s="127"/>
      <c r="B30" s="53" t="s">
        <v>40</v>
      </c>
      <c r="C30" s="34"/>
      <c r="D30" s="34">
        <v>1</v>
      </c>
      <c r="E30" s="123"/>
      <c r="F30" s="54"/>
      <c r="G30" s="55"/>
      <c r="H30" s="34"/>
      <c r="I30" s="34"/>
      <c r="J30" s="32"/>
      <c r="K30" s="92"/>
      <c r="L30" s="93"/>
      <c r="M30" s="75"/>
      <c r="N30" s="32"/>
      <c r="O30" s="92"/>
      <c r="P30" s="93"/>
      <c r="Q30" s="75"/>
      <c r="R30" s="34"/>
      <c r="S30" s="34"/>
      <c r="T30" s="34"/>
      <c r="U30" s="56"/>
    </row>
    <row r="31" spans="1:21" s="33" customFormat="1" ht="11.25">
      <c r="A31" s="127"/>
      <c r="B31" s="53" t="s">
        <v>41</v>
      </c>
      <c r="C31" s="34"/>
      <c r="D31" s="34">
        <v>0</v>
      </c>
      <c r="E31" s="123"/>
      <c r="F31" s="54"/>
      <c r="G31" s="55"/>
      <c r="H31" s="34"/>
      <c r="I31" s="34"/>
      <c r="J31" s="32"/>
      <c r="K31" s="92"/>
      <c r="L31" s="93"/>
      <c r="M31" s="75"/>
      <c r="N31" s="32"/>
      <c r="O31" s="92"/>
      <c r="P31" s="93"/>
      <c r="Q31" s="75"/>
      <c r="R31" s="34"/>
      <c r="S31" s="34"/>
      <c r="T31" s="34"/>
      <c r="U31" s="56"/>
    </row>
    <row r="32" spans="1:21" ht="21">
      <c r="A32" s="127" t="s">
        <v>160</v>
      </c>
      <c r="B32" s="53" t="s">
        <v>161</v>
      </c>
      <c r="C32" s="128" t="s">
        <v>42</v>
      </c>
      <c r="D32" s="21"/>
      <c r="E32" s="123" t="s">
        <v>162</v>
      </c>
      <c r="F32" s="23">
        <f>(L32+N32+P32+R32+T32)/5</f>
        <v>4</v>
      </c>
      <c r="G32" s="22">
        <v>31</v>
      </c>
      <c r="H32" s="39">
        <v>2</v>
      </c>
      <c r="I32" s="39">
        <v>0</v>
      </c>
      <c r="J32" s="70">
        <v>5</v>
      </c>
      <c r="K32" s="99">
        <f>G32+I32</f>
        <v>31</v>
      </c>
      <c r="L32" s="97">
        <v>2</v>
      </c>
      <c r="M32" s="79">
        <v>1</v>
      </c>
      <c r="N32" s="70">
        <v>5</v>
      </c>
      <c r="O32" s="96">
        <v>1</v>
      </c>
      <c r="P32" s="97">
        <v>5</v>
      </c>
      <c r="Q32" s="79">
        <v>6</v>
      </c>
      <c r="R32" s="39">
        <v>4</v>
      </c>
      <c r="S32" s="39">
        <v>9</v>
      </c>
      <c r="T32" s="39">
        <v>4</v>
      </c>
    </row>
    <row r="33" spans="1:20">
      <c r="A33" s="127"/>
      <c r="B33" s="53" t="s">
        <v>43</v>
      </c>
      <c r="C33" s="128"/>
      <c r="D33" s="21">
        <v>5</v>
      </c>
      <c r="E33" s="123"/>
      <c r="F33" s="23"/>
      <c r="G33" s="22"/>
      <c r="H33" s="39"/>
      <c r="I33" s="39"/>
      <c r="J33" s="70"/>
      <c r="K33" s="96"/>
      <c r="L33" s="97"/>
      <c r="M33" s="79"/>
      <c r="N33" s="70"/>
      <c r="O33" s="96"/>
      <c r="P33" s="97"/>
      <c r="Q33" s="79"/>
      <c r="R33" s="39"/>
      <c r="S33" s="39"/>
      <c r="T33" s="39"/>
    </row>
    <row r="34" spans="1:20">
      <c r="A34" s="127"/>
      <c r="B34" s="53" t="s">
        <v>44</v>
      </c>
      <c r="C34" s="128"/>
      <c r="D34" s="21">
        <v>4</v>
      </c>
      <c r="E34" s="123"/>
      <c r="F34" s="23"/>
      <c r="G34" s="22"/>
      <c r="H34" s="39"/>
      <c r="I34" s="39"/>
      <c r="J34" s="70"/>
      <c r="K34" s="96"/>
      <c r="L34" s="97"/>
      <c r="M34" s="79"/>
      <c r="N34" s="70"/>
      <c r="O34" s="96"/>
      <c r="P34" s="97"/>
      <c r="Q34" s="79"/>
      <c r="R34" s="39"/>
      <c r="S34" s="39"/>
      <c r="T34" s="39"/>
    </row>
    <row r="35" spans="1:20">
      <c r="A35" s="127"/>
      <c r="B35" s="53" t="s">
        <v>46</v>
      </c>
      <c r="C35" s="128"/>
      <c r="D35" s="21">
        <v>3</v>
      </c>
      <c r="E35" s="123"/>
      <c r="F35" s="23"/>
      <c r="G35" s="22"/>
      <c r="H35" s="39"/>
      <c r="I35" s="39"/>
      <c r="J35" s="70"/>
      <c r="K35" s="96"/>
      <c r="L35" s="97"/>
      <c r="M35" s="79"/>
      <c r="N35" s="70"/>
      <c r="O35" s="96"/>
      <c r="P35" s="97"/>
      <c r="Q35" s="79"/>
      <c r="R35" s="39"/>
      <c r="S35" s="39"/>
      <c r="T35" s="39"/>
    </row>
    <row r="36" spans="1:20">
      <c r="A36" s="127"/>
      <c r="B36" s="53" t="s">
        <v>47</v>
      </c>
      <c r="C36" s="128"/>
      <c r="D36" s="21">
        <v>2</v>
      </c>
      <c r="E36" s="123"/>
      <c r="F36" s="23"/>
      <c r="G36" s="22"/>
      <c r="H36" s="39"/>
      <c r="I36" s="39"/>
      <c r="J36" s="70"/>
      <c r="K36" s="96"/>
      <c r="L36" s="97"/>
      <c r="M36" s="79"/>
      <c r="N36" s="70"/>
      <c r="O36" s="96"/>
      <c r="P36" s="97"/>
      <c r="Q36" s="79"/>
      <c r="R36" s="39"/>
      <c r="S36" s="39"/>
      <c r="T36" s="39"/>
    </row>
    <row r="37" spans="1:20">
      <c r="A37" s="127"/>
      <c r="B37" s="53" t="s">
        <v>48</v>
      </c>
      <c r="C37" s="128"/>
      <c r="D37" s="21">
        <v>1</v>
      </c>
      <c r="E37" s="123"/>
      <c r="F37" s="23"/>
      <c r="G37" s="22"/>
      <c r="H37" s="39"/>
      <c r="I37" s="39"/>
      <c r="J37" s="70"/>
      <c r="K37" s="96"/>
      <c r="L37" s="97"/>
      <c r="M37" s="79"/>
      <c r="N37" s="70"/>
      <c r="O37" s="96"/>
      <c r="P37" s="97"/>
      <c r="Q37" s="79"/>
      <c r="R37" s="39"/>
      <c r="S37" s="39"/>
      <c r="T37" s="39"/>
    </row>
    <row r="38" spans="1:20">
      <c r="A38" s="127"/>
      <c r="B38" s="53" t="s">
        <v>49</v>
      </c>
      <c r="C38" s="128"/>
      <c r="D38" s="21">
        <v>0</v>
      </c>
      <c r="E38" s="123"/>
      <c r="F38" s="23"/>
      <c r="G38" s="22"/>
      <c r="H38" s="39"/>
      <c r="I38" s="39"/>
      <c r="J38" s="70"/>
      <c r="K38" s="96"/>
      <c r="L38" s="97"/>
      <c r="M38" s="79"/>
      <c r="N38" s="70"/>
      <c r="O38" s="96"/>
      <c r="P38" s="97"/>
      <c r="Q38" s="79"/>
      <c r="R38" s="39"/>
      <c r="S38" s="39"/>
      <c r="T38" s="39"/>
    </row>
    <row r="39" spans="1:20">
      <c r="A39" s="124" t="s">
        <v>50</v>
      </c>
      <c r="B39" s="125"/>
      <c r="C39" s="126"/>
      <c r="D39" s="21">
        <v>35</v>
      </c>
      <c r="E39" s="32"/>
      <c r="F39" s="23"/>
      <c r="G39" s="20"/>
      <c r="H39" s="26">
        <f>H43+H53+H62+H68+H78+H84+H91</f>
        <v>28</v>
      </c>
      <c r="I39" s="26"/>
      <c r="J39" s="26">
        <f>J43+J53+J62+J68+J78+J84+J91</f>
        <v>28</v>
      </c>
      <c r="K39" s="88"/>
      <c r="L39" s="89">
        <f>L43+L53+L62+L68+L78+L84+L91</f>
        <v>28</v>
      </c>
      <c r="M39" s="26"/>
      <c r="N39" s="26">
        <f>N43+N53+N62+N68+N78+N84+N91</f>
        <v>31</v>
      </c>
      <c r="O39" s="88"/>
      <c r="P39" s="89">
        <f>P43+P53+P62+P68+P78+P84+P91</f>
        <v>27</v>
      </c>
      <c r="Q39" s="26"/>
      <c r="R39" s="26">
        <f>R43+R53+R62+R68+R78+R84+R91</f>
        <v>29</v>
      </c>
      <c r="S39" s="26"/>
      <c r="T39" s="26">
        <f>T43+T53+T62+T68+T78+T84+T91</f>
        <v>30</v>
      </c>
    </row>
    <row r="40" spans="1:20">
      <c r="A40" s="127" t="s">
        <v>51</v>
      </c>
      <c r="B40" s="53" t="s">
        <v>52</v>
      </c>
      <c r="C40" s="21" t="s">
        <v>20</v>
      </c>
      <c r="D40" s="21"/>
      <c r="E40" s="123" t="s">
        <v>53</v>
      </c>
      <c r="F40" s="23"/>
      <c r="G40" s="22"/>
      <c r="H40" s="39"/>
      <c r="I40" s="39"/>
      <c r="J40" s="70"/>
      <c r="K40" s="96"/>
      <c r="L40" s="97"/>
      <c r="M40" s="79"/>
      <c r="N40" s="70"/>
      <c r="O40" s="96"/>
      <c r="P40" s="97"/>
      <c r="Q40" s="79"/>
      <c r="R40" s="39"/>
      <c r="S40" s="39"/>
      <c r="T40" s="39"/>
    </row>
    <row r="41" spans="1:20">
      <c r="A41" s="127"/>
      <c r="B41" s="53" t="s">
        <v>18</v>
      </c>
      <c r="C41" s="21"/>
      <c r="D41" s="21"/>
      <c r="E41" s="123"/>
      <c r="F41" s="23"/>
      <c r="G41" s="22">
        <v>26784.400000000001</v>
      </c>
      <c r="H41" s="39"/>
      <c r="I41" s="39">
        <v>8347.9</v>
      </c>
      <c r="J41" s="70"/>
      <c r="K41" s="99">
        <f>G41+I41</f>
        <v>35132.300000000003</v>
      </c>
      <c r="L41" s="97"/>
      <c r="M41" s="79">
        <v>25261.200000000001</v>
      </c>
      <c r="N41" s="70"/>
      <c r="O41" s="96">
        <v>2344.3000000000002</v>
      </c>
      <c r="P41" s="97"/>
      <c r="Q41" s="79">
        <v>47131.8</v>
      </c>
      <c r="R41" s="39"/>
      <c r="S41" s="40">
        <v>39937</v>
      </c>
      <c r="T41" s="39"/>
    </row>
    <row r="42" spans="1:20">
      <c r="A42" s="127"/>
      <c r="B42" s="53" t="s">
        <v>54</v>
      </c>
      <c r="C42" s="21"/>
      <c r="D42" s="21"/>
      <c r="E42" s="123"/>
      <c r="F42" s="23"/>
      <c r="G42" s="22">
        <v>27653</v>
      </c>
      <c r="H42" s="39"/>
      <c r="I42" s="39">
        <v>8644.1</v>
      </c>
      <c r="J42" s="70"/>
      <c r="K42" s="99">
        <f>G42+I42</f>
        <v>36297.1</v>
      </c>
      <c r="L42" s="97"/>
      <c r="M42" s="79">
        <v>25827.5</v>
      </c>
      <c r="N42" s="70"/>
      <c r="O42" s="99">
        <v>2491</v>
      </c>
      <c r="P42" s="97"/>
      <c r="Q42" s="80">
        <v>50060.5</v>
      </c>
      <c r="R42" s="39"/>
      <c r="S42" s="40">
        <v>40377.1</v>
      </c>
      <c r="T42" s="39"/>
    </row>
    <row r="43" spans="1:20">
      <c r="A43" s="127"/>
      <c r="B43" s="53" t="s">
        <v>55</v>
      </c>
      <c r="C43" s="21"/>
      <c r="D43" s="21"/>
      <c r="E43" s="123"/>
      <c r="F43" s="23">
        <f>(L43+N43+P43+R43+T43)/5</f>
        <v>3.6</v>
      </c>
      <c r="G43" s="22">
        <f>G41/G42*100</f>
        <v>96.85893031497487</v>
      </c>
      <c r="H43" s="39">
        <v>4</v>
      </c>
      <c r="I43" s="22">
        <f>I41/I42*100</f>
        <v>96.573385314839015</v>
      </c>
      <c r="J43" s="70">
        <v>4</v>
      </c>
      <c r="K43" s="86">
        <f>K41/K42*100</f>
        <v>96.790928200875555</v>
      </c>
      <c r="L43" s="97">
        <v>4</v>
      </c>
      <c r="M43" s="74">
        <f>M41/M42*100</f>
        <v>97.807375859064948</v>
      </c>
      <c r="N43" s="70">
        <v>4</v>
      </c>
      <c r="O43" s="86">
        <f>O41/O42*100</f>
        <v>94.110798875953435</v>
      </c>
      <c r="P43" s="97">
        <v>3</v>
      </c>
      <c r="Q43" s="74">
        <f>Q41/Q42*100</f>
        <v>94.149678888544869</v>
      </c>
      <c r="R43" s="39">
        <v>3</v>
      </c>
      <c r="S43" s="22">
        <f>S41/S42*100</f>
        <v>98.910025732407718</v>
      </c>
      <c r="T43" s="39">
        <v>4</v>
      </c>
    </row>
    <row r="44" spans="1:20" ht="21">
      <c r="A44" s="127"/>
      <c r="B44" s="53" t="s">
        <v>56</v>
      </c>
      <c r="C44" s="21"/>
      <c r="D44" s="21"/>
      <c r="E44" s="123"/>
      <c r="F44" s="23"/>
      <c r="G44" s="22"/>
      <c r="H44" s="39"/>
      <c r="I44" s="39"/>
      <c r="J44" s="70"/>
      <c r="K44" s="96"/>
      <c r="L44" s="97"/>
      <c r="M44" s="79"/>
      <c r="N44" s="70"/>
      <c r="O44" s="96"/>
      <c r="P44" s="97"/>
      <c r="Q44" s="79"/>
      <c r="R44" s="39"/>
      <c r="S44" s="39"/>
      <c r="T44" s="39"/>
    </row>
    <row r="45" spans="1:20">
      <c r="A45" s="127"/>
      <c r="B45" s="53" t="s">
        <v>57</v>
      </c>
      <c r="C45" s="21"/>
      <c r="D45" s="21">
        <v>5</v>
      </c>
      <c r="E45" s="123"/>
      <c r="F45" s="23"/>
      <c r="G45" s="22"/>
      <c r="H45" s="39"/>
      <c r="I45" s="39"/>
      <c r="J45" s="70"/>
      <c r="K45" s="96"/>
      <c r="L45" s="97"/>
      <c r="M45" s="79"/>
      <c r="N45" s="70"/>
      <c r="O45" s="96"/>
      <c r="P45" s="97"/>
      <c r="Q45" s="79"/>
      <c r="R45" s="39"/>
      <c r="S45" s="39"/>
      <c r="T45" s="39"/>
    </row>
    <row r="46" spans="1:20">
      <c r="A46" s="127"/>
      <c r="B46" s="53" t="s">
        <v>58</v>
      </c>
      <c r="C46" s="21"/>
      <c r="D46" s="21">
        <v>4</v>
      </c>
      <c r="E46" s="123"/>
      <c r="F46" s="23"/>
      <c r="G46" s="22"/>
      <c r="H46" s="39"/>
      <c r="I46" s="39"/>
      <c r="J46" s="70"/>
      <c r="K46" s="96"/>
      <c r="L46" s="97"/>
      <c r="M46" s="79"/>
      <c r="N46" s="70"/>
      <c r="O46" s="96"/>
      <c r="P46" s="97"/>
      <c r="Q46" s="79"/>
      <c r="R46" s="39"/>
      <c r="S46" s="39"/>
      <c r="T46" s="39"/>
    </row>
    <row r="47" spans="1:20">
      <c r="A47" s="127"/>
      <c r="B47" s="53" t="s">
        <v>59</v>
      </c>
      <c r="C47" s="21"/>
      <c r="D47" s="21">
        <v>3</v>
      </c>
      <c r="E47" s="123"/>
      <c r="F47" s="23"/>
      <c r="G47" s="22"/>
      <c r="H47" s="39"/>
      <c r="I47" s="39"/>
      <c r="J47" s="70"/>
      <c r="K47" s="96"/>
      <c r="L47" s="97"/>
      <c r="M47" s="79"/>
      <c r="N47" s="70"/>
      <c r="O47" s="96"/>
      <c r="P47" s="97"/>
      <c r="Q47" s="79"/>
      <c r="R47" s="39"/>
      <c r="S47" s="39"/>
      <c r="T47" s="39"/>
    </row>
    <row r="48" spans="1:20">
      <c r="A48" s="127"/>
      <c r="B48" s="53" t="s">
        <v>60</v>
      </c>
      <c r="C48" s="21"/>
      <c r="D48" s="21">
        <v>2</v>
      </c>
      <c r="E48" s="123"/>
      <c r="F48" s="23"/>
      <c r="G48" s="22"/>
      <c r="H48" s="39"/>
      <c r="I48" s="39"/>
      <c r="J48" s="70"/>
      <c r="K48" s="96"/>
      <c r="L48" s="97"/>
      <c r="M48" s="79"/>
      <c r="N48" s="70"/>
      <c r="O48" s="96"/>
      <c r="P48" s="97"/>
      <c r="Q48" s="79"/>
      <c r="R48" s="39"/>
      <c r="S48" s="39"/>
      <c r="T48" s="39"/>
    </row>
    <row r="49" spans="1:20">
      <c r="A49" s="127"/>
      <c r="B49" s="53" t="s">
        <v>61</v>
      </c>
      <c r="C49" s="21"/>
      <c r="D49" s="21">
        <v>1</v>
      </c>
      <c r="E49" s="123"/>
      <c r="F49" s="23"/>
      <c r="G49" s="22"/>
      <c r="H49" s="39"/>
      <c r="I49" s="39"/>
      <c r="J49" s="70"/>
      <c r="K49" s="96"/>
      <c r="L49" s="97"/>
      <c r="M49" s="79"/>
      <c r="N49" s="70"/>
      <c r="O49" s="96"/>
      <c r="P49" s="97"/>
      <c r="Q49" s="79"/>
      <c r="R49" s="39"/>
      <c r="S49" s="39"/>
      <c r="T49" s="39"/>
    </row>
    <row r="50" spans="1:20">
      <c r="A50" s="127"/>
      <c r="B50" s="53" t="s">
        <v>62</v>
      </c>
      <c r="C50" s="21"/>
      <c r="D50" s="21">
        <v>0</v>
      </c>
      <c r="E50" s="123"/>
      <c r="F50" s="23"/>
      <c r="G50" s="22"/>
      <c r="H50" s="39"/>
      <c r="I50" s="39"/>
      <c r="J50" s="70"/>
      <c r="K50" s="96"/>
      <c r="L50" s="97"/>
      <c r="M50" s="79"/>
      <c r="N50" s="70"/>
      <c r="O50" s="96"/>
      <c r="P50" s="97"/>
      <c r="Q50" s="79"/>
      <c r="R50" s="39"/>
      <c r="S50" s="39"/>
      <c r="T50" s="39"/>
    </row>
    <row r="51" spans="1:20">
      <c r="A51" s="127" t="s">
        <v>63</v>
      </c>
      <c r="B51" s="53" t="s">
        <v>64</v>
      </c>
      <c r="C51" s="21" t="s">
        <v>20</v>
      </c>
      <c r="D51" s="21"/>
      <c r="E51" s="123" t="s">
        <v>65</v>
      </c>
      <c r="F51" s="23"/>
      <c r="G51" s="22">
        <v>78459.5</v>
      </c>
      <c r="H51" s="39"/>
      <c r="I51" s="39">
        <v>8644.1</v>
      </c>
      <c r="J51" s="70"/>
      <c r="K51" s="99">
        <f>G51+I51</f>
        <v>87103.6</v>
      </c>
      <c r="L51" s="97"/>
      <c r="M51" s="79">
        <v>25827.5</v>
      </c>
      <c r="N51" s="70"/>
      <c r="O51" s="99">
        <v>2491</v>
      </c>
      <c r="P51" s="97"/>
      <c r="Q51" s="80">
        <v>128018.7</v>
      </c>
      <c r="R51" s="39"/>
      <c r="S51" s="40">
        <v>52418.400000000001</v>
      </c>
      <c r="T51" s="39"/>
    </row>
    <row r="52" spans="1:20">
      <c r="A52" s="127"/>
      <c r="B52" s="53" t="s">
        <v>66</v>
      </c>
      <c r="C52" s="21"/>
      <c r="D52" s="21"/>
      <c r="E52" s="123"/>
      <c r="F52" s="23"/>
      <c r="G52" s="22">
        <v>73836.800000000003</v>
      </c>
      <c r="H52" s="39"/>
      <c r="I52" s="39">
        <v>8347.9</v>
      </c>
      <c r="J52" s="70"/>
      <c r="K52" s="99">
        <f>G52+I52</f>
        <v>82184.7</v>
      </c>
      <c r="L52" s="97"/>
      <c r="M52" s="79">
        <v>25261.200000000001</v>
      </c>
      <c r="N52" s="70"/>
      <c r="O52" s="96">
        <v>2344.3000000000002</v>
      </c>
      <c r="P52" s="97"/>
      <c r="Q52" s="79">
        <v>124868.9</v>
      </c>
      <c r="R52" s="39"/>
      <c r="S52" s="39">
        <v>50878.1</v>
      </c>
      <c r="T52" s="39"/>
    </row>
    <row r="53" spans="1:20">
      <c r="A53" s="127"/>
      <c r="B53" s="53" t="s">
        <v>67</v>
      </c>
      <c r="C53" s="21"/>
      <c r="D53" s="21"/>
      <c r="E53" s="123"/>
      <c r="F53" s="23">
        <f>(L53+N53+P53+R53+T53)/5</f>
        <v>2.6</v>
      </c>
      <c r="G53" s="22">
        <f>(G51-G52)/G51*100</f>
        <v>5.89182954263027</v>
      </c>
      <c r="H53" s="39">
        <v>2</v>
      </c>
      <c r="I53" s="22">
        <f>(I51-I52)/I51*100</f>
        <v>3.4266146851609851</v>
      </c>
      <c r="J53" s="70">
        <v>3</v>
      </c>
      <c r="K53" s="86">
        <f>(K51-K52)/K51*100</f>
        <v>5.6471833540749268</v>
      </c>
      <c r="L53" s="97">
        <v>2</v>
      </c>
      <c r="M53" s="74">
        <f>(M51-M52)/M51*100</f>
        <v>2.1926241409350471</v>
      </c>
      <c r="N53" s="70">
        <v>3</v>
      </c>
      <c r="O53" s="86">
        <f>(O51-O52)/O51*100</f>
        <v>5.8892011240465605</v>
      </c>
      <c r="P53" s="97">
        <v>2</v>
      </c>
      <c r="Q53" s="74">
        <f>(Q51-Q52)/Q51*100</f>
        <v>2.4604217977529865</v>
      </c>
      <c r="R53" s="39">
        <v>3</v>
      </c>
      <c r="S53" s="22">
        <f>(S51-S52)/S51*100</f>
        <v>2.9384719869358906</v>
      </c>
      <c r="T53" s="39">
        <v>3</v>
      </c>
    </row>
    <row r="54" spans="1:20">
      <c r="A54" s="127"/>
      <c r="B54" s="53" t="s">
        <v>68</v>
      </c>
      <c r="C54" s="21"/>
      <c r="D54" s="21">
        <v>5</v>
      </c>
      <c r="E54" s="123"/>
      <c r="F54" s="23"/>
      <c r="G54" s="22"/>
      <c r="H54" s="39"/>
      <c r="I54" s="39"/>
      <c r="J54" s="70"/>
      <c r="K54" s="96"/>
      <c r="L54" s="97"/>
      <c r="M54" s="79"/>
      <c r="N54" s="70"/>
      <c r="O54" s="96"/>
      <c r="P54" s="97"/>
      <c r="Q54" s="79"/>
      <c r="R54" s="39"/>
      <c r="S54" s="39"/>
      <c r="T54" s="39"/>
    </row>
    <row r="55" spans="1:20">
      <c r="A55" s="127"/>
      <c r="B55" s="53" t="s">
        <v>69</v>
      </c>
      <c r="C55" s="21"/>
      <c r="D55" s="21">
        <v>4</v>
      </c>
      <c r="E55" s="123"/>
      <c r="F55" s="23"/>
      <c r="G55" s="22"/>
      <c r="H55" s="39"/>
      <c r="I55" s="39"/>
      <c r="J55" s="70"/>
      <c r="K55" s="96"/>
      <c r="L55" s="97"/>
      <c r="M55" s="79"/>
      <c r="N55" s="70"/>
      <c r="O55" s="96"/>
      <c r="P55" s="97"/>
      <c r="Q55" s="79"/>
      <c r="R55" s="39"/>
      <c r="S55" s="39"/>
      <c r="T55" s="39"/>
    </row>
    <row r="56" spans="1:20">
      <c r="A56" s="127"/>
      <c r="B56" s="53" t="s">
        <v>70</v>
      </c>
      <c r="C56" s="21"/>
      <c r="D56" s="21">
        <v>3</v>
      </c>
      <c r="E56" s="123"/>
      <c r="F56" s="23"/>
      <c r="G56" s="22"/>
      <c r="H56" s="39"/>
      <c r="I56" s="39"/>
      <c r="J56" s="70"/>
      <c r="K56" s="96"/>
      <c r="L56" s="97"/>
      <c r="M56" s="79"/>
      <c r="N56" s="70"/>
      <c r="O56" s="96"/>
      <c r="P56" s="97"/>
      <c r="Q56" s="79"/>
      <c r="R56" s="39"/>
      <c r="S56" s="39"/>
      <c r="T56" s="39"/>
    </row>
    <row r="57" spans="1:20">
      <c r="A57" s="127"/>
      <c r="B57" s="53" t="s">
        <v>71</v>
      </c>
      <c r="C57" s="21"/>
      <c r="D57" s="21">
        <v>2</v>
      </c>
      <c r="E57" s="123"/>
      <c r="F57" s="23"/>
      <c r="G57" s="22"/>
      <c r="H57" s="39"/>
      <c r="I57" s="39"/>
      <c r="J57" s="70"/>
      <c r="K57" s="96"/>
      <c r="L57" s="97"/>
      <c r="M57" s="79"/>
      <c r="N57" s="70"/>
      <c r="O57" s="96"/>
      <c r="P57" s="97"/>
      <c r="Q57" s="79"/>
      <c r="R57" s="39"/>
      <c r="S57" s="39"/>
      <c r="T57" s="39"/>
    </row>
    <row r="58" spans="1:20">
      <c r="A58" s="127"/>
      <c r="B58" s="53" t="s">
        <v>72</v>
      </c>
      <c r="C58" s="21"/>
      <c r="D58" s="21">
        <v>1</v>
      </c>
      <c r="E58" s="123"/>
      <c r="F58" s="23"/>
      <c r="G58" s="22"/>
      <c r="H58" s="39"/>
      <c r="I58" s="39"/>
      <c r="J58" s="70"/>
      <c r="K58" s="96"/>
      <c r="L58" s="97"/>
      <c r="M58" s="79"/>
      <c r="N58" s="70"/>
      <c r="O58" s="96"/>
      <c r="P58" s="97"/>
      <c r="Q58" s="79"/>
      <c r="R58" s="39"/>
      <c r="S58" s="39"/>
      <c r="T58" s="39"/>
    </row>
    <row r="59" spans="1:20">
      <c r="A59" s="127"/>
      <c r="B59" s="53" t="s">
        <v>73</v>
      </c>
      <c r="C59" s="21"/>
      <c r="D59" s="21">
        <v>0</v>
      </c>
      <c r="E59" s="123"/>
      <c r="F59" s="23"/>
      <c r="G59" s="22"/>
      <c r="H59" s="39"/>
      <c r="I59" s="39"/>
      <c r="J59" s="70"/>
      <c r="K59" s="96"/>
      <c r="L59" s="97"/>
      <c r="M59" s="79"/>
      <c r="N59" s="70"/>
      <c r="O59" s="96"/>
      <c r="P59" s="97"/>
      <c r="Q59" s="79"/>
      <c r="R59" s="39"/>
      <c r="S59" s="39"/>
      <c r="T59" s="39"/>
    </row>
    <row r="60" spans="1:20">
      <c r="A60" s="127" t="s">
        <v>74</v>
      </c>
      <c r="B60" s="53" t="s">
        <v>75</v>
      </c>
      <c r="C60" s="21"/>
      <c r="D60" s="21"/>
      <c r="E60" s="123" t="s">
        <v>76</v>
      </c>
      <c r="F60" s="23"/>
      <c r="G60" s="22"/>
      <c r="H60" s="39"/>
      <c r="I60" s="39"/>
      <c r="J60" s="70"/>
      <c r="K60" s="96"/>
      <c r="L60" s="97"/>
      <c r="M60" s="79"/>
      <c r="N60" s="70"/>
      <c r="O60" s="96"/>
      <c r="P60" s="97"/>
      <c r="Q60" s="79"/>
      <c r="R60" s="39"/>
      <c r="S60" s="39"/>
      <c r="T60" s="39"/>
    </row>
    <row r="61" spans="1:20">
      <c r="A61" s="127"/>
      <c r="B61" s="53" t="s">
        <v>77</v>
      </c>
      <c r="C61" s="21"/>
      <c r="D61" s="21"/>
      <c r="E61" s="123"/>
      <c r="F61" s="23"/>
      <c r="G61" s="22"/>
      <c r="H61" s="21"/>
      <c r="I61" s="21"/>
      <c r="J61" s="25"/>
      <c r="K61" s="90"/>
      <c r="L61" s="91"/>
      <c r="M61" s="27"/>
      <c r="N61" s="25"/>
      <c r="O61" s="90"/>
      <c r="P61" s="97"/>
      <c r="Q61" s="27"/>
      <c r="R61" s="39"/>
      <c r="S61" s="21"/>
      <c r="T61" s="39"/>
    </row>
    <row r="62" spans="1:20">
      <c r="A62" s="127"/>
      <c r="B62" s="53" t="s">
        <v>78</v>
      </c>
      <c r="C62" s="21"/>
      <c r="D62" s="21">
        <v>5</v>
      </c>
      <c r="E62" s="123"/>
      <c r="F62" s="23">
        <f>(L62+N62+P62+R62+T62)/5</f>
        <v>5</v>
      </c>
      <c r="G62" s="22"/>
      <c r="H62" s="21">
        <v>5</v>
      </c>
      <c r="I62" s="21"/>
      <c r="J62" s="25">
        <v>5</v>
      </c>
      <c r="K62" s="90"/>
      <c r="L62" s="91">
        <v>5</v>
      </c>
      <c r="M62" s="27"/>
      <c r="N62" s="25">
        <v>5</v>
      </c>
      <c r="O62" s="90"/>
      <c r="P62" s="97">
        <v>5</v>
      </c>
      <c r="Q62" s="27"/>
      <c r="R62" s="39">
        <v>5</v>
      </c>
      <c r="S62" s="21"/>
      <c r="T62" s="39">
        <v>5</v>
      </c>
    </row>
    <row r="63" spans="1:20">
      <c r="A63" s="127"/>
      <c r="B63" s="53" t="s">
        <v>77</v>
      </c>
      <c r="C63" s="21"/>
      <c r="D63" s="21"/>
      <c r="E63" s="123"/>
      <c r="F63" s="23"/>
      <c r="G63" s="22"/>
      <c r="H63" s="21"/>
      <c r="I63" s="21"/>
      <c r="J63" s="25"/>
      <c r="K63" s="90"/>
      <c r="L63" s="91"/>
      <c r="M63" s="27"/>
      <c r="N63" s="25"/>
      <c r="O63" s="90"/>
      <c r="P63" s="97"/>
      <c r="Q63" s="27"/>
      <c r="R63" s="39"/>
      <c r="S63" s="21"/>
      <c r="T63" s="39"/>
    </row>
    <row r="64" spans="1:20">
      <c r="A64" s="127"/>
      <c r="B64" s="53" t="s">
        <v>79</v>
      </c>
      <c r="C64" s="21"/>
      <c r="D64" s="21">
        <v>0</v>
      </c>
      <c r="E64" s="123"/>
      <c r="F64" s="23"/>
      <c r="G64" s="22"/>
      <c r="H64" s="21"/>
      <c r="I64" s="21"/>
      <c r="J64" s="25"/>
      <c r="K64" s="90"/>
      <c r="L64" s="91"/>
      <c r="M64" s="27"/>
      <c r="N64" s="25"/>
      <c r="O64" s="90"/>
      <c r="P64" s="97"/>
      <c r="Q64" s="27"/>
      <c r="R64" s="39"/>
      <c r="S64" s="21"/>
      <c r="T64" s="39"/>
    </row>
    <row r="65" spans="1:20">
      <c r="A65" s="127" t="s">
        <v>80</v>
      </c>
      <c r="B65" s="53" t="s">
        <v>81</v>
      </c>
      <c r="C65" s="21"/>
      <c r="D65" s="21"/>
      <c r="E65" s="123" t="s">
        <v>82</v>
      </c>
      <c r="F65" s="23"/>
      <c r="G65" s="22"/>
      <c r="H65" s="39"/>
      <c r="I65" s="39"/>
      <c r="J65" s="70"/>
      <c r="K65" s="96"/>
      <c r="L65" s="97"/>
      <c r="M65" s="79"/>
      <c r="N65" s="70"/>
      <c r="O65" s="96"/>
      <c r="P65" s="97"/>
      <c r="Q65" s="79"/>
      <c r="R65" s="39"/>
      <c r="S65" s="39"/>
      <c r="T65" s="39"/>
    </row>
    <row r="66" spans="1:20">
      <c r="A66" s="127"/>
      <c r="B66" s="53" t="s">
        <v>33</v>
      </c>
      <c r="C66" s="21"/>
      <c r="D66" s="21"/>
      <c r="E66" s="123"/>
      <c r="F66" s="23"/>
      <c r="G66" s="22">
        <v>9410.6</v>
      </c>
      <c r="H66" s="39"/>
      <c r="I66" s="39">
        <v>3360.8</v>
      </c>
      <c r="J66" s="70"/>
      <c r="K66" s="99">
        <f>G66+I66</f>
        <v>12771.400000000001</v>
      </c>
      <c r="L66" s="97"/>
      <c r="M66" s="79">
        <v>7168.6</v>
      </c>
      <c r="N66" s="70"/>
      <c r="O66" s="96">
        <v>907.8</v>
      </c>
      <c r="P66" s="97"/>
      <c r="Q66" s="79">
        <v>14658.4</v>
      </c>
      <c r="R66" s="39"/>
      <c r="S66" s="39">
        <v>12080.1</v>
      </c>
      <c r="T66" s="39"/>
    </row>
    <row r="67" spans="1:20" ht="21">
      <c r="A67" s="127"/>
      <c r="B67" s="53" t="s">
        <v>83</v>
      </c>
      <c r="C67" s="21"/>
      <c r="D67" s="21"/>
      <c r="E67" s="123"/>
      <c r="F67" s="23"/>
      <c r="G67" s="22">
        <v>26784.400000000001</v>
      </c>
      <c r="H67" s="39"/>
      <c r="I67" s="39">
        <v>8347.9</v>
      </c>
      <c r="J67" s="70"/>
      <c r="K67" s="99">
        <f>G67+I67</f>
        <v>35132.300000000003</v>
      </c>
      <c r="L67" s="97"/>
      <c r="M67" s="79">
        <v>25261.200000000001</v>
      </c>
      <c r="N67" s="70"/>
      <c r="O67" s="96">
        <v>2344.3000000000002</v>
      </c>
      <c r="P67" s="97"/>
      <c r="Q67" s="79">
        <v>47131.8</v>
      </c>
      <c r="R67" s="39"/>
      <c r="S67" s="39">
        <v>39937</v>
      </c>
      <c r="T67" s="39"/>
    </row>
    <row r="68" spans="1:20" ht="21">
      <c r="A68" s="127"/>
      <c r="B68" s="53" t="s">
        <v>84</v>
      </c>
      <c r="C68" s="21"/>
      <c r="D68" s="21"/>
      <c r="E68" s="123"/>
      <c r="F68" s="23">
        <f>(L68+N68+P68+R68+T68)/5</f>
        <v>2.8</v>
      </c>
      <c r="G68" s="22">
        <f>G66/G67*100</f>
        <v>35.13463060587506</v>
      </c>
      <c r="H68" s="39">
        <v>2</v>
      </c>
      <c r="I68" s="22">
        <f>I66/I67*100</f>
        <v>40.259226871428744</v>
      </c>
      <c r="J68" s="70">
        <v>1</v>
      </c>
      <c r="K68" s="86">
        <f>K66/K67*100</f>
        <v>36.352302581954497</v>
      </c>
      <c r="L68" s="97">
        <v>2</v>
      </c>
      <c r="M68" s="74">
        <f>M66/M67*100</f>
        <v>28.377907621173975</v>
      </c>
      <c r="N68" s="70">
        <v>4</v>
      </c>
      <c r="O68" s="86">
        <f>O66/O67*100</f>
        <v>38.723712835387957</v>
      </c>
      <c r="P68" s="97">
        <v>2</v>
      </c>
      <c r="Q68" s="74">
        <f>Q66/Q67*100</f>
        <v>31.100870325342971</v>
      </c>
      <c r="R68" s="39">
        <v>3</v>
      </c>
      <c r="S68" s="22">
        <f>S66/S67*100</f>
        <v>30.24789042742319</v>
      </c>
      <c r="T68" s="39">
        <v>3</v>
      </c>
    </row>
    <row r="69" spans="1:20">
      <c r="A69" s="127"/>
      <c r="B69" s="53" t="s">
        <v>85</v>
      </c>
      <c r="C69" s="21"/>
      <c r="D69" s="21">
        <v>5</v>
      </c>
      <c r="E69" s="123"/>
      <c r="F69" s="23"/>
      <c r="G69" s="22"/>
      <c r="H69" s="39"/>
      <c r="I69" s="39"/>
      <c r="J69" s="70"/>
      <c r="K69" s="96"/>
      <c r="L69" s="97"/>
      <c r="M69" s="79"/>
      <c r="N69" s="70"/>
      <c r="O69" s="96"/>
      <c r="P69" s="97"/>
      <c r="Q69" s="79"/>
      <c r="R69" s="39"/>
      <c r="S69" s="39"/>
      <c r="T69" s="39"/>
    </row>
    <row r="70" spans="1:20">
      <c r="A70" s="127"/>
      <c r="B70" s="53" t="s">
        <v>86</v>
      </c>
      <c r="C70" s="21"/>
      <c r="D70" s="21">
        <v>4</v>
      </c>
      <c r="E70" s="123"/>
      <c r="F70" s="23"/>
      <c r="G70" s="22"/>
      <c r="H70" s="39"/>
      <c r="I70" s="39"/>
      <c r="J70" s="70"/>
      <c r="K70" s="96"/>
      <c r="L70" s="97"/>
      <c r="M70" s="79"/>
      <c r="N70" s="70"/>
      <c r="O70" s="96"/>
      <c r="P70" s="97"/>
      <c r="Q70" s="79"/>
      <c r="R70" s="39"/>
      <c r="S70" s="39"/>
      <c r="T70" s="39"/>
    </row>
    <row r="71" spans="1:20">
      <c r="A71" s="127"/>
      <c r="B71" s="53" t="s">
        <v>87</v>
      </c>
      <c r="C71" s="21"/>
      <c r="D71" s="21">
        <v>3</v>
      </c>
      <c r="E71" s="123"/>
      <c r="F71" s="23"/>
      <c r="G71" s="22"/>
      <c r="H71" s="39"/>
      <c r="I71" s="39"/>
      <c r="J71" s="70"/>
      <c r="K71" s="96"/>
      <c r="L71" s="97"/>
      <c r="M71" s="79"/>
      <c r="N71" s="70"/>
      <c r="O71" s="96"/>
      <c r="P71" s="97"/>
      <c r="Q71" s="79"/>
      <c r="R71" s="39"/>
      <c r="S71" s="39"/>
      <c r="T71" s="39"/>
    </row>
    <row r="72" spans="1:20">
      <c r="A72" s="127"/>
      <c r="B72" s="53" t="s">
        <v>88</v>
      </c>
      <c r="C72" s="21"/>
      <c r="D72" s="21">
        <v>2</v>
      </c>
      <c r="E72" s="123"/>
      <c r="F72" s="23"/>
      <c r="G72" s="22"/>
      <c r="H72" s="39"/>
      <c r="I72" s="39"/>
      <c r="J72" s="70"/>
      <c r="K72" s="96"/>
      <c r="L72" s="97"/>
      <c r="M72" s="79"/>
      <c r="N72" s="70"/>
      <c r="O72" s="96"/>
      <c r="P72" s="97"/>
      <c r="Q72" s="79"/>
      <c r="R72" s="39"/>
      <c r="S72" s="39"/>
      <c r="T72" s="39"/>
    </row>
    <row r="73" spans="1:20">
      <c r="A73" s="127"/>
      <c r="B73" s="53" t="s">
        <v>89</v>
      </c>
      <c r="C73" s="21"/>
      <c r="D73" s="21">
        <v>1</v>
      </c>
      <c r="E73" s="123"/>
      <c r="F73" s="23"/>
      <c r="G73" s="22"/>
      <c r="H73" s="39"/>
      <c r="I73" s="39"/>
      <c r="J73" s="70"/>
      <c r="K73" s="96"/>
      <c r="L73" s="97"/>
      <c r="M73" s="79"/>
      <c r="N73" s="70"/>
      <c r="O73" s="96"/>
      <c r="P73" s="97"/>
      <c r="Q73" s="79"/>
      <c r="R73" s="39"/>
      <c r="S73" s="39"/>
      <c r="T73" s="39"/>
    </row>
    <row r="74" spans="1:20">
      <c r="A74" s="127"/>
      <c r="B74" s="53" t="s">
        <v>90</v>
      </c>
      <c r="C74" s="21"/>
      <c r="D74" s="21">
        <v>0</v>
      </c>
      <c r="E74" s="123"/>
      <c r="F74" s="23"/>
      <c r="G74" s="22"/>
      <c r="H74" s="39"/>
      <c r="I74" s="39"/>
      <c r="J74" s="70"/>
      <c r="K74" s="96"/>
      <c r="L74" s="97"/>
      <c r="M74" s="79"/>
      <c r="N74" s="70"/>
      <c r="O74" s="96"/>
      <c r="P74" s="97"/>
      <c r="Q74" s="79"/>
      <c r="R74" s="39"/>
      <c r="S74" s="39"/>
      <c r="T74" s="39"/>
    </row>
    <row r="75" spans="1:20">
      <c r="A75" s="127" t="s">
        <v>91</v>
      </c>
      <c r="B75" s="53" t="s">
        <v>213</v>
      </c>
      <c r="C75" s="21" t="s">
        <v>20</v>
      </c>
      <c r="D75" s="21"/>
      <c r="E75" s="123" t="s">
        <v>92</v>
      </c>
      <c r="F75" s="23"/>
      <c r="G75" s="22"/>
      <c r="H75" s="39"/>
      <c r="I75" s="39"/>
      <c r="J75" s="70"/>
      <c r="K75" s="96"/>
      <c r="L75" s="97"/>
      <c r="M75" s="79"/>
      <c r="N75" s="70"/>
      <c r="O75" s="96"/>
      <c r="P75" s="97"/>
      <c r="Q75" s="79"/>
      <c r="R75" s="39"/>
      <c r="S75" s="39"/>
      <c r="T75" s="39"/>
    </row>
    <row r="76" spans="1:20">
      <c r="A76" s="127"/>
      <c r="B76" s="53" t="s">
        <v>18</v>
      </c>
      <c r="C76" s="21"/>
      <c r="D76" s="21"/>
      <c r="E76" s="123"/>
      <c r="F76" s="23"/>
      <c r="G76" s="22"/>
      <c r="H76" s="39"/>
      <c r="I76" s="39"/>
      <c r="J76" s="70"/>
      <c r="K76" s="96"/>
      <c r="L76" s="97"/>
      <c r="M76" s="79"/>
      <c r="N76" s="70"/>
      <c r="O76" s="96"/>
      <c r="P76" s="97"/>
      <c r="Q76" s="79"/>
      <c r="R76" s="39"/>
      <c r="S76" s="39"/>
      <c r="T76" s="39"/>
    </row>
    <row r="77" spans="1:20" ht="24">
      <c r="A77" s="127"/>
      <c r="B77" s="53" t="s">
        <v>214</v>
      </c>
      <c r="C77" s="21"/>
      <c r="D77" s="21"/>
      <c r="E77" s="123"/>
      <c r="F77" s="23"/>
      <c r="G77" s="22"/>
      <c r="H77" s="39"/>
      <c r="I77" s="39"/>
      <c r="J77" s="70"/>
      <c r="K77" s="96"/>
      <c r="L77" s="97"/>
      <c r="M77" s="79"/>
      <c r="N77" s="70"/>
      <c r="O77" s="96"/>
      <c r="P77" s="97"/>
      <c r="Q77" s="79"/>
      <c r="R77" s="39"/>
      <c r="S77" s="39"/>
      <c r="T77" s="39"/>
    </row>
    <row r="78" spans="1:20" ht="24">
      <c r="A78" s="127"/>
      <c r="B78" s="53" t="s">
        <v>215</v>
      </c>
      <c r="C78" s="21"/>
      <c r="D78" s="21"/>
      <c r="E78" s="123"/>
      <c r="F78" s="23">
        <f>(L78+N78+P78+R78+T78)/5</f>
        <v>5</v>
      </c>
      <c r="G78" s="22">
        <v>0</v>
      </c>
      <c r="H78" s="39">
        <v>5</v>
      </c>
      <c r="I78" s="39">
        <v>0</v>
      </c>
      <c r="J78" s="70">
        <v>5</v>
      </c>
      <c r="K78" s="96">
        <v>0</v>
      </c>
      <c r="L78" s="97">
        <v>5</v>
      </c>
      <c r="M78" s="79">
        <v>0</v>
      </c>
      <c r="N78" s="70">
        <v>5</v>
      </c>
      <c r="O78" s="96">
        <v>0</v>
      </c>
      <c r="P78" s="97">
        <v>5</v>
      </c>
      <c r="Q78" s="79">
        <v>0</v>
      </c>
      <c r="R78" s="39">
        <v>5</v>
      </c>
      <c r="S78" s="39">
        <v>0</v>
      </c>
      <c r="T78" s="39">
        <v>5</v>
      </c>
    </row>
    <row r="79" spans="1:20">
      <c r="A79" s="127"/>
      <c r="B79" s="53" t="s">
        <v>93</v>
      </c>
      <c r="C79" s="21"/>
      <c r="D79" s="21">
        <v>5</v>
      </c>
      <c r="E79" s="123"/>
      <c r="F79" s="23"/>
      <c r="G79" s="22"/>
      <c r="H79" s="39"/>
      <c r="I79" s="39"/>
      <c r="J79" s="70"/>
      <c r="K79" s="96"/>
      <c r="L79" s="97"/>
      <c r="M79" s="79"/>
      <c r="N79" s="70"/>
      <c r="O79" s="96"/>
      <c r="P79" s="97"/>
      <c r="Q79" s="79"/>
      <c r="R79" s="39"/>
      <c r="S79" s="39"/>
      <c r="T79" s="39"/>
    </row>
    <row r="80" spans="1:20">
      <c r="A80" s="127"/>
      <c r="B80" s="53" t="s">
        <v>94</v>
      </c>
      <c r="C80" s="21"/>
      <c r="D80" s="21">
        <v>4</v>
      </c>
      <c r="E80" s="123"/>
      <c r="F80" s="23"/>
      <c r="G80" s="22"/>
      <c r="H80" s="39"/>
      <c r="I80" s="39"/>
      <c r="J80" s="70"/>
      <c r="K80" s="96"/>
      <c r="L80" s="97"/>
      <c r="M80" s="79"/>
      <c r="N80" s="70"/>
      <c r="O80" s="96"/>
      <c r="P80" s="97"/>
      <c r="Q80" s="79"/>
      <c r="R80" s="39"/>
      <c r="S80" s="39"/>
      <c r="T80" s="39"/>
    </row>
    <row r="81" spans="1:20">
      <c r="A81" s="127"/>
      <c r="B81" s="53" t="s">
        <v>95</v>
      </c>
      <c r="C81" s="21"/>
      <c r="D81" s="21">
        <v>2</v>
      </c>
      <c r="E81" s="123"/>
      <c r="F81" s="23"/>
      <c r="G81" s="22"/>
      <c r="H81" s="39"/>
      <c r="I81" s="39"/>
      <c r="J81" s="70"/>
      <c r="K81" s="96"/>
      <c r="L81" s="97"/>
      <c r="M81" s="79"/>
      <c r="N81" s="70"/>
      <c r="O81" s="96"/>
      <c r="P81" s="97"/>
      <c r="Q81" s="79"/>
      <c r="R81" s="39"/>
      <c r="S81" s="39"/>
      <c r="T81" s="39"/>
    </row>
    <row r="82" spans="1:20">
      <c r="A82" s="127"/>
      <c r="B82" s="53" t="s">
        <v>96</v>
      </c>
      <c r="C82" s="21"/>
      <c r="D82" s="21">
        <v>0</v>
      </c>
      <c r="E82" s="123"/>
      <c r="F82" s="23"/>
      <c r="G82" s="22"/>
      <c r="H82" s="39"/>
      <c r="I82" s="39"/>
      <c r="J82" s="70"/>
      <c r="K82" s="96"/>
      <c r="L82" s="97"/>
      <c r="M82" s="79"/>
      <c r="N82" s="70"/>
      <c r="O82" s="96"/>
      <c r="P82" s="97"/>
      <c r="Q82" s="79"/>
      <c r="R82" s="39"/>
      <c r="S82" s="39"/>
      <c r="T82" s="39"/>
    </row>
    <row r="83" spans="1:20">
      <c r="A83" s="127" t="s">
        <v>199</v>
      </c>
      <c r="B83" s="53" t="s">
        <v>216</v>
      </c>
      <c r="C83" s="21" t="s">
        <v>98</v>
      </c>
      <c r="D83" s="21"/>
      <c r="E83" s="123" t="s">
        <v>164</v>
      </c>
      <c r="F83" s="23"/>
      <c r="G83" s="22"/>
      <c r="H83" s="39"/>
      <c r="I83" s="39"/>
      <c r="J83" s="70"/>
      <c r="K83" s="96"/>
      <c r="L83" s="97"/>
      <c r="M83" s="79"/>
      <c r="N83" s="70"/>
      <c r="O83" s="96"/>
      <c r="P83" s="97"/>
      <c r="Q83" s="79"/>
      <c r="R83" s="39"/>
      <c r="S83" s="39"/>
      <c r="T83" s="39"/>
    </row>
    <row r="84" spans="1:20" ht="15.75">
      <c r="A84" s="127"/>
      <c r="B84" s="53" t="s">
        <v>18</v>
      </c>
      <c r="C84" s="21" t="s">
        <v>211</v>
      </c>
      <c r="D84" s="21"/>
      <c r="E84" s="123"/>
      <c r="F84" s="23">
        <f>(L84+N84+P84+R84+T84)/5</f>
        <v>5</v>
      </c>
      <c r="G84" s="22">
        <v>0</v>
      </c>
      <c r="H84" s="39">
        <v>5</v>
      </c>
      <c r="I84" s="39">
        <v>0</v>
      </c>
      <c r="J84" s="70">
        <v>5</v>
      </c>
      <c r="K84" s="96">
        <v>0</v>
      </c>
      <c r="L84" s="97">
        <v>5</v>
      </c>
      <c r="M84" s="79">
        <v>0</v>
      </c>
      <c r="N84" s="70">
        <v>5</v>
      </c>
      <c r="O84" s="96">
        <v>0</v>
      </c>
      <c r="P84" s="97">
        <v>5</v>
      </c>
      <c r="Q84" s="79">
        <v>0</v>
      </c>
      <c r="R84" s="39">
        <v>5</v>
      </c>
      <c r="S84" s="39">
        <v>0</v>
      </c>
      <c r="T84" s="39">
        <v>5</v>
      </c>
    </row>
    <row r="85" spans="1:20">
      <c r="A85" s="127"/>
      <c r="B85" s="53" t="s">
        <v>217</v>
      </c>
      <c r="C85" s="128"/>
      <c r="D85" s="21"/>
      <c r="E85" s="123"/>
      <c r="F85" s="23"/>
      <c r="G85" s="22"/>
      <c r="H85" s="39"/>
      <c r="I85" s="39"/>
      <c r="J85" s="70"/>
      <c r="K85" s="96"/>
      <c r="L85" s="97"/>
      <c r="M85" s="79"/>
      <c r="N85" s="70"/>
      <c r="O85" s="96"/>
      <c r="P85" s="97"/>
      <c r="Q85" s="79"/>
      <c r="R85" s="39"/>
      <c r="S85" s="39"/>
      <c r="T85" s="39"/>
    </row>
    <row r="86" spans="1:20">
      <c r="A86" s="127"/>
      <c r="B86" s="53" t="s">
        <v>99</v>
      </c>
      <c r="C86" s="128"/>
      <c r="D86" s="21"/>
      <c r="E86" s="123"/>
      <c r="F86" s="23"/>
      <c r="G86" s="22"/>
      <c r="H86" s="39"/>
      <c r="I86" s="39"/>
      <c r="J86" s="70"/>
      <c r="K86" s="96"/>
      <c r="L86" s="97"/>
      <c r="M86" s="79"/>
      <c r="N86" s="70"/>
      <c r="O86" s="96"/>
      <c r="P86" s="97"/>
      <c r="Q86" s="79"/>
      <c r="R86" s="39"/>
      <c r="S86" s="39"/>
      <c r="T86" s="39"/>
    </row>
    <row r="87" spans="1:20">
      <c r="A87" s="127"/>
      <c r="B87" s="53" t="s">
        <v>100</v>
      </c>
      <c r="C87" s="21"/>
      <c r="D87" s="21">
        <v>5</v>
      </c>
      <c r="E87" s="123"/>
      <c r="F87" s="23"/>
      <c r="G87" s="22"/>
      <c r="H87" s="39"/>
      <c r="I87" s="39"/>
      <c r="J87" s="70"/>
      <c r="K87" s="96"/>
      <c r="L87" s="97"/>
      <c r="M87" s="79"/>
      <c r="N87" s="70"/>
      <c r="O87" s="96"/>
      <c r="P87" s="97"/>
      <c r="Q87" s="79"/>
      <c r="R87" s="39"/>
      <c r="S87" s="39"/>
      <c r="T87" s="39"/>
    </row>
    <row r="88" spans="1:20">
      <c r="A88" s="127"/>
      <c r="B88" s="53" t="s">
        <v>101</v>
      </c>
      <c r="C88" s="21"/>
      <c r="D88" s="21">
        <v>0</v>
      </c>
      <c r="E88" s="123"/>
      <c r="F88" s="23"/>
      <c r="G88" s="22"/>
      <c r="H88" s="39"/>
      <c r="I88" s="39"/>
      <c r="J88" s="70"/>
      <c r="K88" s="96"/>
      <c r="L88" s="97"/>
      <c r="M88" s="79"/>
      <c r="N88" s="70"/>
      <c r="O88" s="96"/>
      <c r="P88" s="97"/>
      <c r="Q88" s="79"/>
      <c r="R88" s="39"/>
      <c r="S88" s="39"/>
      <c r="T88" s="39"/>
    </row>
    <row r="89" spans="1:20">
      <c r="A89" s="127" t="s">
        <v>102</v>
      </c>
      <c r="B89" s="53" t="s">
        <v>103</v>
      </c>
      <c r="C89" s="21"/>
      <c r="D89" s="21"/>
      <c r="E89" s="123" t="s">
        <v>165</v>
      </c>
      <c r="F89" s="23"/>
      <c r="G89" s="22"/>
      <c r="H89" s="39"/>
      <c r="I89" s="39"/>
      <c r="J89" s="70"/>
      <c r="K89" s="96"/>
      <c r="L89" s="97"/>
      <c r="M89" s="79"/>
      <c r="N89" s="70"/>
      <c r="O89" s="96"/>
      <c r="P89" s="97"/>
      <c r="Q89" s="79"/>
      <c r="R89" s="39"/>
      <c r="S89" s="39"/>
      <c r="T89" s="39"/>
    </row>
    <row r="90" spans="1:20" ht="21">
      <c r="A90" s="127"/>
      <c r="B90" s="53" t="s">
        <v>104</v>
      </c>
      <c r="C90" s="128"/>
      <c r="D90" s="21"/>
      <c r="E90" s="123"/>
      <c r="F90" s="23"/>
      <c r="G90" s="22"/>
      <c r="H90" s="39"/>
      <c r="I90" s="39"/>
      <c r="J90" s="70"/>
      <c r="K90" s="96"/>
      <c r="L90" s="97"/>
      <c r="M90" s="79"/>
      <c r="N90" s="70"/>
      <c r="O90" s="96"/>
      <c r="P90" s="97"/>
      <c r="Q90" s="79"/>
      <c r="R90" s="39"/>
      <c r="S90" s="39"/>
      <c r="T90" s="39"/>
    </row>
    <row r="91" spans="1:20">
      <c r="A91" s="127"/>
      <c r="B91" s="53" t="s">
        <v>105</v>
      </c>
      <c r="C91" s="128"/>
      <c r="D91" s="21"/>
      <c r="E91" s="123"/>
      <c r="F91" s="23">
        <f>(L91+N91+P91+R91+T91)/5</f>
        <v>5</v>
      </c>
      <c r="G91" s="22">
        <v>0</v>
      </c>
      <c r="H91" s="39">
        <v>5</v>
      </c>
      <c r="I91" s="39">
        <v>0</v>
      </c>
      <c r="J91" s="70">
        <v>5</v>
      </c>
      <c r="K91" s="99">
        <f>G91+I91</f>
        <v>0</v>
      </c>
      <c r="L91" s="97">
        <v>5</v>
      </c>
      <c r="M91" s="79">
        <v>0</v>
      </c>
      <c r="N91" s="70">
        <v>5</v>
      </c>
      <c r="O91" s="96">
        <v>0</v>
      </c>
      <c r="P91" s="97">
        <v>5</v>
      </c>
      <c r="Q91" s="79">
        <v>0</v>
      </c>
      <c r="R91" s="39">
        <v>5</v>
      </c>
      <c r="S91" s="39">
        <v>0</v>
      </c>
      <c r="T91" s="39">
        <v>5</v>
      </c>
    </row>
    <row r="92" spans="1:20">
      <c r="A92" s="127"/>
      <c r="B92" s="53" t="s">
        <v>106</v>
      </c>
      <c r="C92" s="128"/>
      <c r="D92" s="21"/>
      <c r="E92" s="123"/>
      <c r="F92" s="23"/>
      <c r="G92" s="39">
        <f>G52</f>
        <v>73836.800000000003</v>
      </c>
      <c r="H92" s="39"/>
      <c r="I92" s="39">
        <f>I52</f>
        <v>8347.9</v>
      </c>
      <c r="J92" s="70"/>
      <c r="K92" s="99">
        <f>G92+I92</f>
        <v>82184.7</v>
      </c>
      <c r="L92" s="97"/>
      <c r="M92" s="79">
        <f>M52</f>
        <v>25261.200000000001</v>
      </c>
      <c r="N92" s="70"/>
      <c r="O92" s="96">
        <f>O52</f>
        <v>2344.3000000000002</v>
      </c>
      <c r="P92" s="97"/>
      <c r="Q92" s="79">
        <f>Q52</f>
        <v>124868.9</v>
      </c>
      <c r="R92" s="39"/>
      <c r="S92" s="39">
        <f>S52</f>
        <v>50878.1</v>
      </c>
      <c r="T92" s="39"/>
    </row>
    <row r="93" spans="1:20">
      <c r="A93" s="127"/>
      <c r="B93" s="53" t="s">
        <v>107</v>
      </c>
      <c r="C93" s="21"/>
      <c r="D93" s="21">
        <v>5</v>
      </c>
      <c r="E93" s="123"/>
      <c r="F93" s="23"/>
      <c r="G93" s="22"/>
      <c r="H93" s="39"/>
      <c r="I93" s="39"/>
      <c r="J93" s="70"/>
      <c r="K93" s="96"/>
      <c r="L93" s="97"/>
      <c r="M93" s="79"/>
      <c r="N93" s="70"/>
      <c r="O93" s="96"/>
      <c r="P93" s="97"/>
      <c r="Q93" s="79"/>
      <c r="R93" s="39"/>
      <c r="S93" s="39"/>
      <c r="T93" s="39"/>
    </row>
    <row r="94" spans="1:20">
      <c r="A94" s="127"/>
      <c r="B94" s="53" t="s">
        <v>108</v>
      </c>
      <c r="C94" s="21"/>
      <c r="D94" s="21">
        <v>4</v>
      </c>
      <c r="E94" s="123"/>
      <c r="F94" s="23"/>
      <c r="G94" s="22">
        <f>G91/G92*100</f>
        <v>0</v>
      </c>
      <c r="H94" s="39"/>
      <c r="I94" s="22">
        <f>I91/I92*100</f>
        <v>0</v>
      </c>
      <c r="J94" s="70"/>
      <c r="K94" s="96"/>
      <c r="L94" s="97"/>
      <c r="M94" s="74">
        <f>M91/M92*100</f>
        <v>0</v>
      </c>
      <c r="N94" s="70"/>
      <c r="O94" s="86">
        <f>O91/O92*100</f>
        <v>0</v>
      </c>
      <c r="P94" s="97"/>
      <c r="Q94" s="74">
        <f>Q91/Q92*100</f>
        <v>0</v>
      </c>
      <c r="R94" s="39"/>
      <c r="S94" s="22">
        <f>S91/S92*100</f>
        <v>0</v>
      </c>
      <c r="T94" s="39"/>
    </row>
    <row r="95" spans="1:20">
      <c r="A95" s="127"/>
      <c r="B95" s="53" t="s">
        <v>109</v>
      </c>
      <c r="C95" s="21"/>
      <c r="D95" s="21">
        <v>3</v>
      </c>
      <c r="E95" s="123"/>
      <c r="F95" s="23"/>
      <c r="G95" s="22"/>
      <c r="H95" s="39"/>
      <c r="I95" s="39"/>
      <c r="J95" s="70"/>
      <c r="K95" s="96"/>
      <c r="L95" s="97"/>
      <c r="M95" s="79"/>
      <c r="N95" s="70"/>
      <c r="O95" s="96"/>
      <c r="P95" s="97"/>
      <c r="Q95" s="79"/>
      <c r="R95" s="39"/>
      <c r="S95" s="39"/>
      <c r="T95" s="39"/>
    </row>
    <row r="96" spans="1:20">
      <c r="A96" s="127"/>
      <c r="B96" s="53" t="s">
        <v>110</v>
      </c>
      <c r="C96" s="21"/>
      <c r="D96" s="21">
        <v>2</v>
      </c>
      <c r="E96" s="123"/>
      <c r="F96" s="23"/>
      <c r="G96" s="22"/>
      <c r="H96" s="39"/>
      <c r="I96" s="39"/>
      <c r="J96" s="70"/>
      <c r="K96" s="96"/>
      <c r="L96" s="97"/>
      <c r="M96" s="79"/>
      <c r="N96" s="70"/>
      <c r="O96" s="96"/>
      <c r="P96" s="97"/>
      <c r="Q96" s="79"/>
      <c r="R96" s="39"/>
      <c r="S96" s="39"/>
      <c r="T96" s="39"/>
    </row>
    <row r="97" spans="1:20">
      <c r="A97" s="127"/>
      <c r="B97" s="53" t="s">
        <v>111</v>
      </c>
      <c r="C97" s="21"/>
      <c r="D97" s="21">
        <v>1</v>
      </c>
      <c r="E97" s="123"/>
      <c r="F97" s="23"/>
      <c r="G97" s="22"/>
      <c r="H97" s="39"/>
      <c r="I97" s="39"/>
      <c r="J97" s="70"/>
      <c r="K97" s="96"/>
      <c r="L97" s="97"/>
      <c r="M97" s="79"/>
      <c r="N97" s="70"/>
      <c r="O97" s="96"/>
      <c r="P97" s="97"/>
      <c r="Q97" s="79"/>
      <c r="R97" s="39"/>
      <c r="S97" s="39"/>
      <c r="T97" s="39"/>
    </row>
    <row r="98" spans="1:20">
      <c r="A98" s="127"/>
      <c r="B98" s="53" t="s">
        <v>112</v>
      </c>
      <c r="C98" s="21"/>
      <c r="D98" s="21">
        <v>0</v>
      </c>
      <c r="E98" s="123"/>
      <c r="F98" s="23"/>
      <c r="G98" s="22"/>
      <c r="H98" s="39"/>
      <c r="I98" s="39"/>
      <c r="J98" s="70"/>
      <c r="K98" s="96"/>
      <c r="L98" s="97"/>
      <c r="M98" s="79"/>
      <c r="N98" s="70"/>
      <c r="O98" s="96"/>
      <c r="P98" s="97"/>
      <c r="Q98" s="79"/>
      <c r="R98" s="39"/>
      <c r="S98" s="39"/>
      <c r="T98" s="39"/>
    </row>
    <row r="99" spans="1:20">
      <c r="A99" s="124" t="s">
        <v>2</v>
      </c>
      <c r="B99" s="125"/>
      <c r="C99" s="126"/>
      <c r="D99" s="21">
        <v>10</v>
      </c>
      <c r="E99" s="32"/>
      <c r="F99" s="23"/>
      <c r="G99" s="26"/>
      <c r="H99" s="26">
        <f>H101+H104</f>
        <v>10</v>
      </c>
      <c r="I99" s="26"/>
      <c r="J99" s="26">
        <f>J101+J104</f>
        <v>10</v>
      </c>
      <c r="K99" s="88"/>
      <c r="L99" s="89">
        <f>L101+L104</f>
        <v>10</v>
      </c>
      <c r="M99" s="26"/>
      <c r="N99" s="26">
        <f>N101+N104</f>
        <v>10</v>
      </c>
      <c r="O99" s="88"/>
      <c r="P99" s="89">
        <f>P101+P104</f>
        <v>10</v>
      </c>
      <c r="Q99" s="26"/>
      <c r="R99" s="26">
        <f>R101+R104</f>
        <v>10</v>
      </c>
      <c r="S99" s="26"/>
      <c r="T99" s="26">
        <f>T101+T104</f>
        <v>10</v>
      </c>
    </row>
    <row r="100" spans="1:20">
      <c r="A100" s="127" t="s">
        <v>166</v>
      </c>
      <c r="B100" s="53" t="s">
        <v>113</v>
      </c>
      <c r="C100" s="21"/>
      <c r="D100" s="21"/>
      <c r="E100" s="123" t="s">
        <v>167</v>
      </c>
      <c r="F100" s="23"/>
      <c r="G100" s="22"/>
      <c r="H100" s="39"/>
      <c r="I100" s="39"/>
      <c r="J100" s="70"/>
      <c r="K100" s="96"/>
      <c r="L100" s="97"/>
      <c r="M100" s="79"/>
      <c r="N100" s="70"/>
      <c r="O100" s="96"/>
      <c r="P100" s="97"/>
      <c r="Q100" s="79"/>
      <c r="R100" s="39"/>
      <c r="S100" s="39"/>
      <c r="T100" s="39"/>
    </row>
    <row r="101" spans="1:20">
      <c r="A101" s="127"/>
      <c r="B101" s="53" t="s">
        <v>114</v>
      </c>
      <c r="C101" s="21"/>
      <c r="D101" s="21">
        <v>5</v>
      </c>
      <c r="E101" s="123"/>
      <c r="F101" s="23">
        <f>(L101+N101+P101+R101+T101)/5</f>
        <v>5</v>
      </c>
      <c r="G101" s="22"/>
      <c r="H101" s="39">
        <v>5</v>
      </c>
      <c r="I101" s="39"/>
      <c r="J101" s="70">
        <v>5</v>
      </c>
      <c r="K101" s="96"/>
      <c r="L101" s="97">
        <v>5</v>
      </c>
      <c r="M101" s="79"/>
      <c r="N101" s="70">
        <v>5</v>
      </c>
      <c r="O101" s="96"/>
      <c r="P101" s="97">
        <v>5</v>
      </c>
      <c r="Q101" s="79"/>
      <c r="R101" s="39">
        <v>5</v>
      </c>
      <c r="S101" s="39"/>
      <c r="T101" s="39">
        <v>5</v>
      </c>
    </row>
    <row r="102" spans="1:20">
      <c r="A102" s="127"/>
      <c r="B102" s="53" t="s">
        <v>115</v>
      </c>
      <c r="C102" s="21"/>
      <c r="D102" s="21">
        <v>0</v>
      </c>
      <c r="E102" s="123"/>
      <c r="F102" s="23"/>
      <c r="G102" s="22"/>
      <c r="H102" s="39"/>
      <c r="I102" s="39"/>
      <c r="J102" s="70"/>
      <c r="K102" s="96"/>
      <c r="L102" s="97"/>
      <c r="M102" s="79"/>
      <c r="N102" s="70"/>
      <c r="O102" s="96"/>
      <c r="P102" s="97"/>
      <c r="Q102" s="79"/>
      <c r="R102" s="39"/>
      <c r="S102" s="39"/>
      <c r="T102" s="39"/>
    </row>
    <row r="103" spans="1:20">
      <c r="A103" s="127" t="s">
        <v>116</v>
      </c>
      <c r="B103" s="53" t="s">
        <v>117</v>
      </c>
      <c r="C103" s="128"/>
      <c r="D103" s="21"/>
      <c r="E103" s="123" t="s">
        <v>118</v>
      </c>
      <c r="F103" s="23"/>
      <c r="G103" s="22"/>
      <c r="H103" s="39"/>
      <c r="I103" s="39"/>
      <c r="J103" s="70"/>
      <c r="K103" s="96"/>
      <c r="L103" s="97"/>
      <c r="M103" s="79"/>
      <c r="N103" s="70"/>
      <c r="O103" s="96"/>
      <c r="P103" s="97"/>
      <c r="Q103" s="79"/>
      <c r="R103" s="39"/>
      <c r="S103" s="39"/>
      <c r="T103" s="39"/>
    </row>
    <row r="104" spans="1:20">
      <c r="A104" s="127"/>
      <c r="B104" s="60" t="s">
        <v>119</v>
      </c>
      <c r="C104" s="128"/>
      <c r="D104" s="21">
        <v>5</v>
      </c>
      <c r="E104" s="123"/>
      <c r="F104" s="23">
        <f>(L104+N104+P104+R104+T104)/5</f>
        <v>5</v>
      </c>
      <c r="G104" s="22"/>
      <c r="H104" s="21">
        <v>5</v>
      </c>
      <c r="I104" s="21"/>
      <c r="J104" s="25">
        <v>5</v>
      </c>
      <c r="K104" s="90"/>
      <c r="L104" s="91">
        <v>5</v>
      </c>
      <c r="M104" s="27"/>
      <c r="N104" s="25">
        <v>5</v>
      </c>
      <c r="O104" s="90"/>
      <c r="P104" s="91">
        <v>5</v>
      </c>
      <c r="Q104" s="27"/>
      <c r="R104" s="21">
        <v>5</v>
      </c>
      <c r="S104" s="21"/>
      <c r="T104" s="21">
        <v>5</v>
      </c>
    </row>
    <row r="105" spans="1:20" ht="31.5">
      <c r="A105" s="127"/>
      <c r="B105" s="60" t="s">
        <v>179</v>
      </c>
      <c r="C105" s="21"/>
      <c r="D105" s="21">
        <v>0</v>
      </c>
      <c r="E105" s="123"/>
      <c r="F105" s="23"/>
      <c r="G105" s="22"/>
      <c r="H105" s="21"/>
      <c r="I105" s="21"/>
      <c r="J105" s="25"/>
      <c r="K105" s="90"/>
      <c r="L105" s="91"/>
      <c r="M105" s="27"/>
      <c r="N105" s="25"/>
      <c r="O105" s="90"/>
      <c r="P105" s="91"/>
      <c r="Q105" s="27"/>
      <c r="R105" s="21"/>
      <c r="S105" s="21"/>
      <c r="T105" s="21"/>
    </row>
    <row r="106" spans="1:20">
      <c r="A106" s="124" t="s">
        <v>3</v>
      </c>
      <c r="B106" s="125"/>
      <c r="C106" s="126"/>
      <c r="D106" s="21">
        <v>15</v>
      </c>
      <c r="E106" s="32"/>
      <c r="F106" s="23"/>
      <c r="G106" s="26"/>
      <c r="H106" s="26">
        <v>0</v>
      </c>
      <c r="I106" s="26"/>
      <c r="J106" s="26">
        <v>0</v>
      </c>
      <c r="K106" s="88"/>
      <c r="L106" s="89">
        <v>0</v>
      </c>
      <c r="M106" s="26"/>
      <c r="N106" s="26">
        <v>0</v>
      </c>
      <c r="O106" s="88"/>
      <c r="P106" s="89">
        <v>0</v>
      </c>
      <c r="Q106" s="26"/>
      <c r="R106" s="26">
        <f>R109++R117+R120</f>
        <v>15</v>
      </c>
      <c r="S106" s="26"/>
      <c r="T106" s="26">
        <f>T109++T117+T120</f>
        <v>15</v>
      </c>
    </row>
    <row r="107" spans="1:20">
      <c r="A107" s="127" t="s">
        <v>168</v>
      </c>
      <c r="B107" s="53" t="s">
        <v>120</v>
      </c>
      <c r="C107" s="21"/>
      <c r="D107" s="21"/>
      <c r="E107" s="123" t="s">
        <v>122</v>
      </c>
      <c r="F107" s="23"/>
      <c r="G107" s="22"/>
      <c r="H107" s="21"/>
      <c r="I107" s="21"/>
      <c r="J107" s="25"/>
      <c r="K107" s="90"/>
      <c r="L107" s="91"/>
      <c r="M107" s="27"/>
      <c r="N107" s="25"/>
      <c r="O107" s="90"/>
      <c r="P107" s="91"/>
      <c r="Q107" s="27"/>
      <c r="R107" s="21" t="s">
        <v>45</v>
      </c>
      <c r="S107" s="21"/>
      <c r="T107" s="21" t="s">
        <v>45</v>
      </c>
    </row>
    <row r="108" spans="1:20">
      <c r="A108" s="127"/>
      <c r="B108" s="53" t="s">
        <v>33</v>
      </c>
      <c r="C108" s="21"/>
      <c r="D108" s="21"/>
      <c r="E108" s="123"/>
      <c r="F108" s="23"/>
      <c r="G108" s="22"/>
      <c r="H108" s="39"/>
      <c r="I108" s="39"/>
      <c r="J108" s="70"/>
      <c r="K108" s="96"/>
      <c r="L108" s="97"/>
      <c r="M108" s="79"/>
      <c r="N108" s="70"/>
      <c r="O108" s="96"/>
      <c r="P108" s="97"/>
      <c r="Q108" s="79"/>
      <c r="R108" s="39"/>
      <c r="S108" s="39"/>
      <c r="T108" s="39"/>
    </row>
    <row r="109" spans="1:20" ht="36" customHeight="1">
      <c r="A109" s="127"/>
      <c r="B109" s="53" t="s">
        <v>121</v>
      </c>
      <c r="C109" s="21"/>
      <c r="D109" s="21"/>
      <c r="E109" s="123"/>
      <c r="F109" s="23">
        <f>(R109+T109)/2</f>
        <v>5</v>
      </c>
      <c r="G109" s="22"/>
      <c r="H109" s="39" t="s">
        <v>182</v>
      </c>
      <c r="I109" s="39"/>
      <c r="J109" s="70" t="s">
        <v>182</v>
      </c>
      <c r="K109" s="96"/>
      <c r="L109" s="97"/>
      <c r="M109" s="79"/>
      <c r="N109" s="70" t="s">
        <v>182</v>
      </c>
      <c r="O109" s="96"/>
      <c r="P109" s="97" t="s">
        <v>182</v>
      </c>
      <c r="Q109" s="79">
        <v>0</v>
      </c>
      <c r="R109" s="39">
        <v>5</v>
      </c>
      <c r="S109" s="39">
        <v>0</v>
      </c>
      <c r="T109" s="39">
        <v>5</v>
      </c>
    </row>
    <row r="110" spans="1:20">
      <c r="A110" s="127"/>
      <c r="B110" s="53" t="s">
        <v>123</v>
      </c>
      <c r="C110" s="21"/>
      <c r="D110" s="21">
        <v>5</v>
      </c>
      <c r="E110" s="123"/>
      <c r="F110" s="23"/>
      <c r="G110" s="22"/>
      <c r="H110" s="39"/>
      <c r="I110" s="39"/>
      <c r="J110" s="70"/>
      <c r="K110" s="96"/>
      <c r="L110" s="97"/>
      <c r="M110" s="79"/>
      <c r="N110" s="70"/>
      <c r="O110" s="96"/>
      <c r="P110" s="97"/>
      <c r="Q110" s="79"/>
      <c r="R110" s="39"/>
      <c r="S110" s="39"/>
      <c r="T110" s="39"/>
    </row>
    <row r="111" spans="1:20">
      <c r="A111" s="127"/>
      <c r="B111" s="53" t="s">
        <v>124</v>
      </c>
      <c r="C111" s="21"/>
      <c r="D111" s="21">
        <v>4</v>
      </c>
      <c r="E111" s="123"/>
      <c r="F111" s="23"/>
      <c r="G111" s="22"/>
      <c r="H111" s="39"/>
      <c r="I111" s="39"/>
      <c r="J111" s="70"/>
      <c r="K111" s="96"/>
      <c r="L111" s="97"/>
      <c r="M111" s="79"/>
      <c r="N111" s="70"/>
      <c r="O111" s="96"/>
      <c r="P111" s="97"/>
      <c r="Q111" s="79"/>
      <c r="R111" s="39"/>
      <c r="S111" s="39"/>
      <c r="T111" s="39"/>
    </row>
    <row r="112" spans="1:20">
      <c r="A112" s="127"/>
      <c r="B112" s="53" t="s">
        <v>125</v>
      </c>
      <c r="C112" s="21"/>
      <c r="D112" s="21">
        <v>3</v>
      </c>
      <c r="E112" s="123"/>
      <c r="F112" s="23"/>
      <c r="G112" s="22"/>
      <c r="H112" s="39"/>
      <c r="I112" s="39"/>
      <c r="J112" s="70"/>
      <c r="K112" s="96"/>
      <c r="L112" s="97"/>
      <c r="M112" s="79"/>
      <c r="N112" s="70"/>
      <c r="O112" s="96"/>
      <c r="P112" s="97"/>
      <c r="Q112" s="79"/>
      <c r="R112" s="39"/>
      <c r="S112" s="39"/>
      <c r="T112" s="39"/>
    </row>
    <row r="113" spans="1:20">
      <c r="A113" s="127"/>
      <c r="B113" s="53" t="s">
        <v>126</v>
      </c>
      <c r="C113" s="21"/>
      <c r="D113" s="21">
        <v>2</v>
      </c>
      <c r="E113" s="123"/>
      <c r="F113" s="23"/>
      <c r="G113" s="22"/>
      <c r="H113" s="39"/>
      <c r="I113" s="39"/>
      <c r="J113" s="70"/>
      <c r="K113" s="96"/>
      <c r="L113" s="97"/>
      <c r="M113" s="79"/>
      <c r="N113" s="70"/>
      <c r="O113" s="96"/>
      <c r="P113" s="97"/>
      <c r="Q113" s="79"/>
      <c r="R113" s="39"/>
      <c r="S113" s="39"/>
      <c r="T113" s="39"/>
    </row>
    <row r="114" spans="1:20">
      <c r="A114" s="127"/>
      <c r="B114" s="53" t="s">
        <v>127</v>
      </c>
      <c r="C114" s="21"/>
      <c r="D114" s="21">
        <v>1</v>
      </c>
      <c r="E114" s="123"/>
      <c r="F114" s="23"/>
      <c r="G114" s="22"/>
      <c r="H114" s="39"/>
      <c r="I114" s="39"/>
      <c r="J114" s="70"/>
      <c r="K114" s="96"/>
      <c r="L114" s="97"/>
      <c r="M114" s="79"/>
      <c r="N114" s="70"/>
      <c r="O114" s="96"/>
      <c r="P114" s="97"/>
      <c r="Q114" s="79"/>
      <c r="R114" s="39"/>
      <c r="S114" s="39"/>
      <c r="T114" s="39"/>
    </row>
    <row r="115" spans="1:20">
      <c r="A115" s="127"/>
      <c r="B115" s="53" t="s">
        <v>128</v>
      </c>
      <c r="C115" s="21"/>
      <c r="D115" s="21">
        <v>0</v>
      </c>
      <c r="E115" s="123"/>
      <c r="F115" s="23"/>
      <c r="G115" s="22"/>
      <c r="H115" s="39"/>
      <c r="I115" s="39"/>
      <c r="J115" s="70"/>
      <c r="K115" s="96"/>
      <c r="L115" s="97"/>
      <c r="M115" s="79"/>
      <c r="N115" s="70"/>
      <c r="O115" s="96"/>
      <c r="P115" s="97"/>
      <c r="Q115" s="79"/>
      <c r="R115" s="39"/>
      <c r="S115" s="39"/>
      <c r="T115" s="39"/>
    </row>
    <row r="116" spans="1:20" ht="42">
      <c r="A116" s="127" t="s">
        <v>129</v>
      </c>
      <c r="B116" s="53" t="s">
        <v>130</v>
      </c>
      <c r="C116" s="21"/>
      <c r="D116" s="21"/>
      <c r="E116" s="123" t="s">
        <v>131</v>
      </c>
      <c r="F116" s="23"/>
      <c r="G116" s="22"/>
      <c r="H116" s="39"/>
      <c r="I116" s="39"/>
      <c r="J116" s="70"/>
      <c r="K116" s="96"/>
      <c r="L116" s="97"/>
      <c r="M116" s="79"/>
      <c r="N116" s="70"/>
      <c r="O116" s="96"/>
      <c r="P116" s="97"/>
      <c r="Q116" s="79"/>
      <c r="R116" s="39"/>
      <c r="S116" s="39"/>
      <c r="T116" s="39"/>
    </row>
    <row r="117" spans="1:20">
      <c r="A117" s="127"/>
      <c r="B117" s="53" t="s">
        <v>132</v>
      </c>
      <c r="C117" s="21"/>
      <c r="D117" s="21">
        <v>5</v>
      </c>
      <c r="E117" s="123"/>
      <c r="F117" s="23">
        <f>(R117+T117)/2</f>
        <v>5</v>
      </c>
      <c r="G117" s="22"/>
      <c r="H117" s="39" t="s">
        <v>182</v>
      </c>
      <c r="I117" s="39"/>
      <c r="J117" s="70" t="s">
        <v>182</v>
      </c>
      <c r="K117" s="96"/>
      <c r="L117" s="97"/>
      <c r="M117" s="79"/>
      <c r="N117" s="70" t="s">
        <v>182</v>
      </c>
      <c r="O117" s="96"/>
      <c r="P117" s="97" t="s">
        <v>182</v>
      </c>
      <c r="Q117" s="79" t="s">
        <v>194</v>
      </c>
      <c r="R117" s="39">
        <v>5</v>
      </c>
      <c r="S117" s="39" t="s">
        <v>194</v>
      </c>
      <c r="T117" s="39">
        <v>5</v>
      </c>
    </row>
    <row r="118" spans="1:20">
      <c r="A118" s="127"/>
      <c r="B118" s="53" t="s">
        <v>133</v>
      </c>
      <c r="C118" s="21"/>
      <c r="D118" s="21"/>
      <c r="E118" s="123"/>
      <c r="F118" s="23"/>
      <c r="G118" s="22"/>
      <c r="H118" s="39"/>
      <c r="I118" s="39"/>
      <c r="J118" s="70"/>
      <c r="K118" s="96"/>
      <c r="L118" s="97"/>
      <c r="M118" s="79"/>
      <c r="N118" s="70"/>
      <c r="O118" s="96"/>
      <c r="P118" s="97"/>
      <c r="Q118" s="79"/>
      <c r="R118" s="39"/>
      <c r="S118" s="39"/>
      <c r="T118" s="39"/>
    </row>
    <row r="119" spans="1:20">
      <c r="A119" s="127"/>
      <c r="B119" s="53" t="s">
        <v>134</v>
      </c>
      <c r="C119" s="21"/>
      <c r="D119" s="21">
        <v>0</v>
      </c>
      <c r="E119" s="34"/>
      <c r="F119" s="23"/>
      <c r="G119" s="22"/>
      <c r="H119" s="39"/>
      <c r="I119" s="39"/>
      <c r="J119" s="70"/>
      <c r="K119" s="96"/>
      <c r="L119" s="97"/>
      <c r="M119" s="79"/>
      <c r="N119" s="70"/>
      <c r="O119" s="96"/>
      <c r="P119" s="97"/>
      <c r="Q119" s="79"/>
      <c r="R119" s="39"/>
      <c r="S119" s="39"/>
      <c r="T119" s="39"/>
    </row>
    <row r="120" spans="1:20" ht="31.5">
      <c r="A120" s="127" t="s">
        <v>210</v>
      </c>
      <c r="B120" s="53" t="s">
        <v>171</v>
      </c>
      <c r="C120" s="21"/>
      <c r="D120" s="21"/>
      <c r="E120" s="123" t="s">
        <v>136</v>
      </c>
      <c r="F120" s="23">
        <f>(R120+T120)/2</f>
        <v>5</v>
      </c>
      <c r="G120" s="22"/>
      <c r="H120" s="39" t="s">
        <v>182</v>
      </c>
      <c r="I120" s="39"/>
      <c r="J120" s="70" t="s">
        <v>182</v>
      </c>
      <c r="K120" s="96"/>
      <c r="L120" s="97"/>
      <c r="M120" s="79"/>
      <c r="N120" s="70" t="s">
        <v>182</v>
      </c>
      <c r="O120" s="96"/>
      <c r="P120" s="97" t="s">
        <v>182</v>
      </c>
      <c r="Q120" s="79">
        <v>0</v>
      </c>
      <c r="R120" s="39">
        <v>5</v>
      </c>
      <c r="S120" s="39">
        <v>0</v>
      </c>
      <c r="T120" s="39">
        <v>5</v>
      </c>
    </row>
    <row r="121" spans="1:20">
      <c r="A121" s="127"/>
      <c r="B121" s="53" t="s">
        <v>137</v>
      </c>
      <c r="C121" s="21"/>
      <c r="D121" s="21">
        <v>5</v>
      </c>
      <c r="E121" s="123"/>
      <c r="F121" s="23"/>
      <c r="G121" s="40"/>
      <c r="H121" s="39"/>
      <c r="I121" s="39"/>
      <c r="J121" s="70"/>
      <c r="K121" s="96"/>
      <c r="L121" s="97"/>
      <c r="M121" s="79"/>
      <c r="N121" s="70"/>
      <c r="O121" s="96"/>
      <c r="P121" s="97"/>
      <c r="Q121" s="79"/>
      <c r="R121" s="39"/>
      <c r="S121" s="39"/>
      <c r="T121" s="39"/>
    </row>
    <row r="122" spans="1:20">
      <c r="A122" s="127"/>
      <c r="B122" s="53" t="s">
        <v>138</v>
      </c>
      <c r="C122" s="21"/>
      <c r="D122" s="21">
        <v>4</v>
      </c>
      <c r="E122" s="123"/>
      <c r="F122" s="23"/>
      <c r="G122" s="40"/>
      <c r="H122" s="39"/>
      <c r="I122" s="39"/>
      <c r="J122" s="70"/>
      <c r="K122" s="96"/>
      <c r="L122" s="97"/>
      <c r="M122" s="79"/>
      <c r="N122" s="70"/>
      <c r="O122" s="96"/>
      <c r="P122" s="97"/>
      <c r="Q122" s="79"/>
      <c r="R122" s="39"/>
      <c r="S122" s="39"/>
      <c r="T122" s="39"/>
    </row>
    <row r="123" spans="1:20">
      <c r="A123" s="127"/>
      <c r="B123" s="53" t="s">
        <v>139</v>
      </c>
      <c r="C123" s="21"/>
      <c r="D123" s="21">
        <v>3</v>
      </c>
      <c r="E123" s="123"/>
      <c r="F123" s="23"/>
      <c r="G123" s="40"/>
      <c r="H123" s="39"/>
      <c r="I123" s="39"/>
      <c r="J123" s="70"/>
      <c r="K123" s="96"/>
      <c r="L123" s="97"/>
      <c r="M123" s="79"/>
      <c r="N123" s="70"/>
      <c r="O123" s="96"/>
      <c r="P123" s="97"/>
      <c r="Q123" s="79"/>
      <c r="R123" s="39"/>
      <c r="S123" s="39"/>
      <c r="T123" s="39"/>
    </row>
    <row r="124" spans="1:20">
      <c r="A124" s="127"/>
      <c r="B124" s="53" t="s">
        <v>140</v>
      </c>
      <c r="C124" s="21"/>
      <c r="D124" s="21">
        <v>2</v>
      </c>
      <c r="E124" s="123"/>
      <c r="F124" s="23"/>
      <c r="G124" s="40"/>
      <c r="H124" s="39"/>
      <c r="I124" s="39"/>
      <c r="J124" s="70"/>
      <c r="K124" s="96"/>
      <c r="L124" s="97"/>
      <c r="M124" s="79"/>
      <c r="N124" s="70"/>
      <c r="O124" s="96"/>
      <c r="P124" s="97"/>
      <c r="Q124" s="79"/>
      <c r="R124" s="39"/>
      <c r="S124" s="39"/>
      <c r="T124" s="39"/>
    </row>
    <row r="125" spans="1:20">
      <c r="A125" s="127"/>
      <c r="B125" s="53" t="s">
        <v>141</v>
      </c>
      <c r="C125" s="21"/>
      <c r="D125" s="21">
        <v>1</v>
      </c>
      <c r="E125" s="123"/>
      <c r="F125" s="23"/>
      <c r="G125" s="40"/>
      <c r="H125" s="39"/>
      <c r="I125" s="39"/>
      <c r="J125" s="70"/>
      <c r="K125" s="96"/>
      <c r="L125" s="97"/>
      <c r="M125" s="79"/>
      <c r="N125" s="70"/>
      <c r="O125" s="96"/>
      <c r="P125" s="97"/>
      <c r="Q125" s="79"/>
      <c r="R125" s="39"/>
      <c r="S125" s="39"/>
      <c r="T125" s="39"/>
    </row>
    <row r="126" spans="1:20">
      <c r="A126" s="127"/>
      <c r="B126" s="53" t="s">
        <v>142</v>
      </c>
      <c r="C126" s="21"/>
      <c r="D126" s="21">
        <v>0</v>
      </c>
      <c r="E126" s="123"/>
      <c r="F126" s="23"/>
      <c r="G126" s="40"/>
      <c r="H126" s="39"/>
      <c r="I126" s="39"/>
      <c r="J126" s="70"/>
      <c r="K126" s="96"/>
      <c r="L126" s="97"/>
      <c r="M126" s="79"/>
      <c r="N126" s="70"/>
      <c r="O126" s="96"/>
      <c r="P126" s="97"/>
      <c r="Q126" s="79"/>
      <c r="R126" s="39"/>
      <c r="S126" s="39"/>
      <c r="T126" s="39"/>
    </row>
    <row r="127" spans="1:20">
      <c r="A127" s="124" t="s">
        <v>143</v>
      </c>
      <c r="B127" s="125"/>
      <c r="C127" s="126"/>
      <c r="D127" s="21">
        <v>10</v>
      </c>
      <c r="F127" s="23"/>
      <c r="G127" s="26"/>
      <c r="H127" s="25">
        <f>H128+H131</f>
        <v>10</v>
      </c>
      <c r="I127" s="26"/>
      <c r="J127" s="25">
        <f>J128+J131</f>
        <v>10</v>
      </c>
      <c r="K127" s="88"/>
      <c r="L127" s="91">
        <f>L128+L131</f>
        <v>10</v>
      </c>
      <c r="M127" s="26"/>
      <c r="N127" s="25">
        <f>N128+N131</f>
        <v>10</v>
      </c>
      <c r="O127" s="88"/>
      <c r="P127" s="91">
        <f>P128+P131</f>
        <v>10</v>
      </c>
      <c r="Q127" s="26"/>
      <c r="R127" s="25">
        <f>R128+R131</f>
        <v>10</v>
      </c>
      <c r="S127" s="26"/>
      <c r="T127" s="25">
        <f>T128+T131</f>
        <v>10</v>
      </c>
    </row>
    <row r="128" spans="1:20" ht="63.75">
      <c r="A128" s="127" t="s">
        <v>144</v>
      </c>
      <c r="B128" s="53" t="s">
        <v>145</v>
      </c>
      <c r="C128" s="21"/>
      <c r="D128" s="21"/>
      <c r="E128" s="123" t="s">
        <v>146</v>
      </c>
      <c r="F128" s="23">
        <f>(L128+N128+P128+R128+T128)/5</f>
        <v>5</v>
      </c>
      <c r="G128" s="21" t="s">
        <v>183</v>
      </c>
      <c r="H128" s="21">
        <v>5</v>
      </c>
      <c r="I128" s="21" t="s">
        <v>186</v>
      </c>
      <c r="J128" s="25">
        <v>5</v>
      </c>
      <c r="K128" s="90"/>
      <c r="L128" s="91">
        <v>5</v>
      </c>
      <c r="M128" s="27" t="s">
        <v>190</v>
      </c>
      <c r="N128" s="25">
        <v>5</v>
      </c>
      <c r="O128" s="90" t="s">
        <v>192</v>
      </c>
      <c r="P128" s="91">
        <v>5</v>
      </c>
      <c r="Q128" s="27" t="s">
        <v>195</v>
      </c>
      <c r="R128" s="21">
        <v>5</v>
      </c>
      <c r="S128" s="21" t="s">
        <v>197</v>
      </c>
      <c r="T128" s="21">
        <v>5</v>
      </c>
    </row>
    <row r="129" spans="1:21">
      <c r="A129" s="127"/>
      <c r="B129" s="53" t="s">
        <v>169</v>
      </c>
      <c r="C129" s="21"/>
      <c r="D129" s="21">
        <v>5</v>
      </c>
      <c r="E129" s="123"/>
      <c r="F129" s="23"/>
      <c r="G129" s="22"/>
      <c r="H129" s="21"/>
      <c r="I129" s="21"/>
      <c r="J129" s="25"/>
      <c r="K129" s="90"/>
      <c r="L129" s="91"/>
      <c r="M129" s="27"/>
      <c r="N129" s="25"/>
      <c r="O129" s="90"/>
      <c r="P129" s="91"/>
      <c r="Q129" s="27"/>
      <c r="R129" s="21"/>
      <c r="S129" s="21"/>
      <c r="T129" s="21"/>
    </row>
    <row r="130" spans="1:21">
      <c r="A130" s="127"/>
      <c r="B130" s="53" t="s">
        <v>170</v>
      </c>
      <c r="C130" s="21"/>
      <c r="D130" s="21">
        <v>0</v>
      </c>
      <c r="E130" s="123"/>
      <c r="F130" s="23"/>
      <c r="G130" s="22"/>
      <c r="H130" s="21"/>
      <c r="I130" s="21"/>
      <c r="J130" s="25"/>
      <c r="K130" s="90"/>
      <c r="L130" s="91"/>
      <c r="M130" s="27"/>
      <c r="N130" s="25"/>
      <c r="O130" s="90"/>
      <c r="P130" s="91"/>
      <c r="Q130" s="27"/>
      <c r="R130" s="21"/>
      <c r="S130" s="21"/>
      <c r="T130" s="21"/>
    </row>
    <row r="131" spans="1:21" ht="63.75">
      <c r="A131" s="127" t="s">
        <v>147</v>
      </c>
      <c r="B131" s="53" t="s">
        <v>148</v>
      </c>
      <c r="C131" s="21"/>
      <c r="D131" s="21"/>
      <c r="E131" s="123" t="s">
        <v>149</v>
      </c>
      <c r="F131" s="23">
        <f>(L131+N131+P131+R131+T131)/5</f>
        <v>5</v>
      </c>
      <c r="G131" s="22" t="s">
        <v>184</v>
      </c>
      <c r="H131" s="21">
        <v>5</v>
      </c>
      <c r="I131" s="21" t="s">
        <v>187</v>
      </c>
      <c r="J131" s="25">
        <v>5</v>
      </c>
      <c r="K131" s="90"/>
      <c r="L131" s="91">
        <v>5</v>
      </c>
      <c r="M131" s="27" t="s">
        <v>191</v>
      </c>
      <c r="N131" s="25">
        <v>5</v>
      </c>
      <c r="O131" s="90" t="s">
        <v>193</v>
      </c>
      <c r="P131" s="91">
        <v>5</v>
      </c>
      <c r="Q131" s="27" t="s">
        <v>196</v>
      </c>
      <c r="R131" s="21">
        <v>5</v>
      </c>
      <c r="S131" s="21" t="s">
        <v>198</v>
      </c>
      <c r="T131" s="21">
        <v>5</v>
      </c>
    </row>
    <row r="132" spans="1:21">
      <c r="A132" s="127"/>
      <c r="B132" s="53" t="s">
        <v>150</v>
      </c>
      <c r="C132" s="21"/>
      <c r="D132" s="21">
        <v>5</v>
      </c>
      <c r="E132" s="123"/>
      <c r="F132" s="23"/>
      <c r="H132" s="21"/>
      <c r="I132" s="21"/>
      <c r="J132" s="25"/>
      <c r="K132" s="90"/>
      <c r="L132" s="91"/>
      <c r="M132" s="27"/>
      <c r="N132" s="25"/>
      <c r="O132" s="90"/>
      <c r="P132" s="91"/>
      <c r="Q132" s="27"/>
      <c r="R132" s="21"/>
      <c r="S132" s="21"/>
      <c r="T132" s="21"/>
    </row>
    <row r="133" spans="1:21">
      <c r="A133" s="127"/>
      <c r="B133" s="53" t="s">
        <v>151</v>
      </c>
      <c r="C133" s="21"/>
      <c r="D133" s="21">
        <v>0</v>
      </c>
      <c r="E133" s="123"/>
      <c r="F133" s="23"/>
      <c r="G133" s="22"/>
      <c r="H133" s="21"/>
      <c r="I133" s="21"/>
      <c r="J133" s="25"/>
      <c r="K133" s="90"/>
      <c r="L133" s="91"/>
      <c r="M133" s="27"/>
      <c r="N133" s="25"/>
      <c r="O133" s="90"/>
      <c r="P133" s="91"/>
      <c r="Q133" s="27"/>
      <c r="R133" s="21"/>
      <c r="S133" s="21"/>
      <c r="T133" s="21"/>
    </row>
    <row r="134" spans="1:21" ht="12.75">
      <c r="A134" s="124" t="s">
        <v>152</v>
      </c>
      <c r="B134" s="125"/>
      <c r="C134" s="126"/>
      <c r="D134" s="21">
        <v>5</v>
      </c>
      <c r="F134" s="23"/>
      <c r="G134" s="26"/>
      <c r="H134" s="25">
        <f>H136</f>
        <v>5</v>
      </c>
      <c r="I134" s="26"/>
      <c r="J134" s="25">
        <f>J136</f>
        <v>5</v>
      </c>
      <c r="K134" s="88"/>
      <c r="L134" s="91">
        <f>L136</f>
        <v>5</v>
      </c>
      <c r="M134" s="26"/>
      <c r="N134" s="25">
        <f>N136</f>
        <v>5</v>
      </c>
      <c r="O134" s="88"/>
      <c r="P134" s="91">
        <f>P136</f>
        <v>5</v>
      </c>
      <c r="Q134" s="26"/>
      <c r="R134" s="25">
        <f>R136</f>
        <v>5</v>
      </c>
      <c r="S134" s="26"/>
      <c r="T134" s="25">
        <f>T136</f>
        <v>5</v>
      </c>
      <c r="U134" s="28"/>
    </row>
    <row r="135" spans="1:21">
      <c r="A135" s="127" t="s">
        <v>153</v>
      </c>
      <c r="B135" s="53" t="s">
        <v>154</v>
      </c>
      <c r="C135" s="21"/>
      <c r="D135" s="21"/>
      <c r="E135" s="123" t="s">
        <v>155</v>
      </c>
      <c r="F135" s="23"/>
      <c r="G135" s="40"/>
      <c r="H135" s="39"/>
      <c r="I135" s="40"/>
      <c r="J135" s="70"/>
      <c r="K135" s="96"/>
      <c r="L135" s="97"/>
      <c r="M135" s="79"/>
      <c r="N135" s="70"/>
      <c r="O135" s="96"/>
      <c r="P135" s="97"/>
      <c r="Q135" s="79"/>
      <c r="R135" s="39"/>
      <c r="S135" s="39"/>
      <c r="T135" s="39"/>
    </row>
    <row r="136" spans="1:21">
      <c r="A136" s="127"/>
      <c r="B136" s="53" t="s">
        <v>156</v>
      </c>
      <c r="C136" s="21"/>
      <c r="D136" s="21">
        <v>5</v>
      </c>
      <c r="E136" s="123"/>
      <c r="F136" s="23">
        <f>(L136+N136+P136+R136+T136)/5</f>
        <v>5</v>
      </c>
      <c r="G136" s="40" t="s">
        <v>185</v>
      </c>
      <c r="H136" s="39">
        <v>5</v>
      </c>
      <c r="I136" s="40" t="s">
        <v>185</v>
      </c>
      <c r="J136" s="70">
        <v>5</v>
      </c>
      <c r="K136" s="99" t="s">
        <v>185</v>
      </c>
      <c r="L136" s="97">
        <v>5</v>
      </c>
      <c r="M136" s="80" t="s">
        <v>185</v>
      </c>
      <c r="N136" s="70">
        <v>5</v>
      </c>
      <c r="O136" s="99" t="s">
        <v>185</v>
      </c>
      <c r="P136" s="97">
        <v>5</v>
      </c>
      <c r="Q136" s="80" t="s">
        <v>185</v>
      </c>
      <c r="R136" s="39">
        <v>5</v>
      </c>
      <c r="S136" s="40" t="s">
        <v>185</v>
      </c>
      <c r="T136" s="39">
        <v>5</v>
      </c>
    </row>
    <row r="137" spans="1:21">
      <c r="A137" s="127"/>
      <c r="B137" s="53" t="s">
        <v>157</v>
      </c>
      <c r="C137" s="21"/>
      <c r="D137" s="21">
        <v>0</v>
      </c>
      <c r="E137" s="123"/>
      <c r="F137" s="23"/>
      <c r="G137" s="40"/>
      <c r="H137" s="39"/>
      <c r="I137" s="40"/>
      <c r="J137" s="70"/>
      <c r="K137" s="96"/>
      <c r="L137" s="97"/>
      <c r="M137" s="79"/>
      <c r="N137" s="70"/>
      <c r="O137" s="96"/>
      <c r="P137" s="97"/>
      <c r="Q137" s="79"/>
      <c r="R137" s="39"/>
      <c r="S137" s="39"/>
      <c r="T137" s="39"/>
    </row>
    <row r="138" spans="1:21">
      <c r="D138" s="17"/>
      <c r="E138" s="41" t="s">
        <v>202</v>
      </c>
      <c r="F138" s="42"/>
      <c r="G138" s="43"/>
      <c r="H138" s="17">
        <f>H4+H39+H127+H134+H99+H106</f>
        <v>64</v>
      </c>
      <c r="I138" s="17"/>
      <c r="J138" s="29">
        <f>J4+J39+J127+J134+J99+J106</f>
        <v>73</v>
      </c>
      <c r="K138" s="100"/>
      <c r="L138" s="101">
        <f>L4+L39+L127+L134+L99+L106</f>
        <v>64</v>
      </c>
      <c r="M138" s="82"/>
      <c r="N138" s="29">
        <f>N4+N39+N127+N134+N99+N106</f>
        <v>76</v>
      </c>
      <c r="O138" s="100"/>
      <c r="P138" s="101">
        <f>P4+P39+P127+P134+P99+P106</f>
        <v>71</v>
      </c>
      <c r="Q138" s="82"/>
      <c r="R138" s="17">
        <f>R4+R39+R127+R134+R99+R106</f>
        <v>87</v>
      </c>
      <c r="S138" s="17"/>
      <c r="T138" s="29">
        <f>T4+T39+T127+T134+T99+T106</f>
        <v>83</v>
      </c>
    </row>
    <row r="139" spans="1:21">
      <c r="A139" s="128" t="s">
        <v>158</v>
      </c>
      <c r="B139" s="128"/>
      <c r="C139" s="128"/>
      <c r="D139" s="128"/>
      <c r="E139" s="34"/>
      <c r="F139" s="39"/>
      <c r="G139" s="40"/>
      <c r="H139" s="39">
        <f>5*17</f>
        <v>85</v>
      </c>
      <c r="I139" s="39"/>
      <c r="J139" s="70">
        <f>5*17</f>
        <v>85</v>
      </c>
      <c r="K139" s="96"/>
      <c r="L139" s="97">
        <f>5*17</f>
        <v>85</v>
      </c>
      <c r="M139" s="79"/>
      <c r="N139" s="70">
        <f>5*17</f>
        <v>85</v>
      </c>
      <c r="O139" s="96"/>
      <c r="P139" s="97">
        <f>5*17</f>
        <v>85</v>
      </c>
      <c r="Q139" s="79"/>
      <c r="R139" s="39">
        <f>5*20</f>
        <v>100</v>
      </c>
      <c r="S139" s="39"/>
      <c r="T139" s="39">
        <f>5*20</f>
        <v>100</v>
      </c>
    </row>
    <row r="140" spans="1:21" s="24" customFormat="1" ht="18.75">
      <c r="A140" s="140" t="s">
        <v>203</v>
      </c>
      <c r="B140" s="140"/>
      <c r="C140" s="140"/>
      <c r="D140" s="140"/>
      <c r="E140" s="44" t="s">
        <v>204</v>
      </c>
      <c r="F140" s="45"/>
      <c r="G140" s="46"/>
      <c r="H140" s="62">
        <f>H138/H139</f>
        <v>0.75294117647058822</v>
      </c>
      <c r="I140" s="62"/>
      <c r="J140" s="71">
        <f>J138/J139</f>
        <v>0.85882352941176465</v>
      </c>
      <c r="K140" s="102"/>
      <c r="L140" s="103">
        <f>L138/L139</f>
        <v>0.75294117647058822</v>
      </c>
      <c r="M140" s="83"/>
      <c r="N140" s="71">
        <f>N138/N139</f>
        <v>0.89411764705882357</v>
      </c>
      <c r="O140" s="102"/>
      <c r="P140" s="103">
        <f>P138/P139</f>
        <v>0.83529411764705885</v>
      </c>
      <c r="Q140" s="83"/>
      <c r="R140" s="62">
        <f>R138/R139</f>
        <v>0.87</v>
      </c>
      <c r="S140" s="62"/>
      <c r="T140" s="62">
        <f>T138/T139</f>
        <v>0.83</v>
      </c>
    </row>
    <row r="141" spans="1:21" ht="19.5" thickBot="1">
      <c r="A141" s="141" t="s">
        <v>205</v>
      </c>
      <c r="B141" s="141"/>
      <c r="C141" s="141"/>
      <c r="D141" s="141"/>
      <c r="E141" s="47" t="s">
        <v>206</v>
      </c>
      <c r="F141" s="48"/>
      <c r="G141" s="49"/>
      <c r="H141" s="63">
        <f>H140*5</f>
        <v>3.7647058823529411</v>
      </c>
      <c r="I141" s="63"/>
      <c r="J141" s="72">
        <f>J140*5</f>
        <v>4.2941176470588234</v>
      </c>
      <c r="K141" s="104"/>
      <c r="L141" s="105">
        <f>L140*5</f>
        <v>3.7647058823529411</v>
      </c>
      <c r="M141" s="84"/>
      <c r="N141" s="72">
        <f>N140*5</f>
        <v>4.4705882352941178</v>
      </c>
      <c r="O141" s="104"/>
      <c r="P141" s="105">
        <f>P140*5</f>
        <v>4.1764705882352944</v>
      </c>
      <c r="Q141" s="84"/>
      <c r="R141" s="63">
        <f>R140*5</f>
        <v>4.3499999999999996</v>
      </c>
      <c r="S141" s="63"/>
      <c r="T141" s="63">
        <f>T140*5</f>
        <v>4.1499999999999995</v>
      </c>
    </row>
    <row r="142" spans="1:21" ht="19.5" thickBot="1">
      <c r="A142" s="134" t="s">
        <v>207</v>
      </c>
      <c r="B142" s="135"/>
      <c r="C142" s="135"/>
      <c r="D142" s="135"/>
      <c r="E142" s="50" t="s">
        <v>208</v>
      </c>
      <c r="F142" s="51"/>
      <c r="G142" s="52"/>
      <c r="H142" s="51"/>
      <c r="I142" s="51"/>
      <c r="J142" s="73"/>
      <c r="K142" s="106"/>
      <c r="L142" s="107"/>
      <c r="M142" s="85"/>
      <c r="N142" s="73"/>
      <c r="O142" s="106"/>
      <c r="P142" s="107"/>
      <c r="Q142" s="85"/>
      <c r="R142" s="51"/>
      <c r="S142" s="51"/>
      <c r="T142" s="111">
        <f>(L141+N141+P141+R141+T141)/5</f>
        <v>4.1823529411764699</v>
      </c>
    </row>
  </sheetData>
  <mergeCells count="70">
    <mergeCell ref="B1:S1"/>
    <mergeCell ref="A142:D142"/>
    <mergeCell ref="K2:L2"/>
    <mergeCell ref="F2:F3"/>
    <mergeCell ref="A139:D139"/>
    <mergeCell ref="A140:D140"/>
    <mergeCell ref="A141:D141"/>
    <mergeCell ref="S2:T2"/>
    <mergeCell ref="M2:N2"/>
    <mergeCell ref="I2:J2"/>
    <mergeCell ref="G2:H2"/>
    <mergeCell ref="G5:G11"/>
    <mergeCell ref="Q2:R2"/>
    <mergeCell ref="E40:E50"/>
    <mergeCell ref="E65:E74"/>
    <mergeCell ref="A32:A38"/>
    <mergeCell ref="O2:P2"/>
    <mergeCell ref="E120:E126"/>
    <mergeCell ref="A120:A126"/>
    <mergeCell ref="E89:E98"/>
    <mergeCell ref="E83:E88"/>
    <mergeCell ref="A75:A82"/>
    <mergeCell ref="E75:E82"/>
    <mergeCell ref="E103:E105"/>
    <mergeCell ref="A100:A102"/>
    <mergeCell ref="E100:E102"/>
    <mergeCell ref="A107:A115"/>
    <mergeCell ref="E107:E115"/>
    <mergeCell ref="A116:A119"/>
    <mergeCell ref="E116:E118"/>
    <mergeCell ref="D2:D3"/>
    <mergeCell ref="E22:E31"/>
    <mergeCell ref="E135:E137"/>
    <mergeCell ref="A135:A137"/>
    <mergeCell ref="A128:A130"/>
    <mergeCell ref="E131:E133"/>
    <mergeCell ref="E128:E130"/>
    <mergeCell ref="A134:C134"/>
    <mergeCell ref="A131:A133"/>
    <mergeCell ref="A127:C127"/>
    <mergeCell ref="C90:C92"/>
    <mergeCell ref="C85:C86"/>
    <mergeCell ref="A2:A3"/>
    <mergeCell ref="B2:B3"/>
    <mergeCell ref="C2:C3"/>
    <mergeCell ref="A19:A21"/>
    <mergeCell ref="C32:C38"/>
    <mergeCell ref="E2:E3"/>
    <mergeCell ref="A4:C4"/>
    <mergeCell ref="A12:A18"/>
    <mergeCell ref="E12:E18"/>
    <mergeCell ref="C12:C18"/>
    <mergeCell ref="A5:A11"/>
    <mergeCell ref="E5:E11"/>
    <mergeCell ref="E19:E21"/>
    <mergeCell ref="A106:C106"/>
    <mergeCell ref="A99:C99"/>
    <mergeCell ref="A89:A98"/>
    <mergeCell ref="C103:C104"/>
    <mergeCell ref="A103:A105"/>
    <mergeCell ref="A83:A88"/>
    <mergeCell ref="A60:A64"/>
    <mergeCell ref="A51:A59"/>
    <mergeCell ref="A65:A74"/>
    <mergeCell ref="E60:E64"/>
    <mergeCell ref="E51:E59"/>
    <mergeCell ref="A39:C39"/>
    <mergeCell ref="A40:A50"/>
    <mergeCell ref="A22:A31"/>
    <mergeCell ref="E32:E38"/>
  </mergeCells>
  <pageMargins left="0" right="0" top="0" bottom="0" header="0.31496062992125984" footer="0.31496062992125984"/>
  <pageSetup paperSize="9" scale="4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52"/>
  <sheetViews>
    <sheetView tabSelected="1" topLeftCell="A139" zoomScale="89" zoomScaleNormal="89" workbookViewId="0">
      <selection activeCell="K141" sqref="K141"/>
    </sheetView>
  </sheetViews>
  <sheetFormatPr defaultRowHeight="12.75"/>
  <cols>
    <col min="1" max="1" width="17.5703125" style="7" customWidth="1"/>
    <col min="2" max="2" width="77.85546875" style="7" customWidth="1"/>
    <col min="3" max="3" width="6.140625" style="7" customWidth="1"/>
    <col min="4" max="4" width="8" style="7" customWidth="1"/>
    <col min="5" max="5" width="15.42578125" style="7" customWidth="1"/>
    <col min="6" max="6" width="7.85546875" style="7" customWidth="1"/>
    <col min="7" max="7" width="8.85546875" style="121" customWidth="1"/>
    <col min="8" max="8" width="7.7109375" style="122" customWidth="1"/>
    <col min="9" max="9" width="9.140625" style="16"/>
    <col min="10" max="10" width="6.7109375" style="16" customWidth="1"/>
    <col min="11" max="11" width="9.140625" style="16"/>
    <col min="12" max="12" width="6.7109375" style="16" customWidth="1"/>
    <col min="13" max="16384" width="9.140625" style="7"/>
  </cols>
  <sheetData>
    <row r="1" spans="1:12" s="16" customFormat="1">
      <c r="A1" s="145" t="s">
        <v>163</v>
      </c>
      <c r="B1" s="145" t="s">
        <v>4</v>
      </c>
      <c r="C1" s="145" t="s">
        <v>5</v>
      </c>
      <c r="D1" s="145" t="s">
        <v>6</v>
      </c>
      <c r="E1" s="145" t="s">
        <v>7</v>
      </c>
      <c r="F1" s="145" t="s">
        <v>0</v>
      </c>
      <c r="G1" s="145">
        <v>901</v>
      </c>
      <c r="H1" s="145"/>
      <c r="I1" s="146">
        <v>910</v>
      </c>
      <c r="J1" s="147"/>
      <c r="K1" s="145">
        <v>915</v>
      </c>
      <c r="L1" s="145"/>
    </row>
    <row r="2" spans="1:12" s="16" customFormat="1" ht="38.25">
      <c r="A2" s="145"/>
      <c r="B2" s="145"/>
      <c r="C2" s="145"/>
      <c r="D2" s="145"/>
      <c r="E2" s="145"/>
      <c r="F2" s="145"/>
      <c r="G2" s="112" t="s">
        <v>189</v>
      </c>
      <c r="H2" s="4" t="s">
        <v>188</v>
      </c>
      <c r="I2" s="112" t="s">
        <v>189</v>
      </c>
      <c r="J2" s="4" t="s">
        <v>188</v>
      </c>
      <c r="K2" s="112" t="s">
        <v>189</v>
      </c>
      <c r="L2" s="4" t="s">
        <v>188</v>
      </c>
    </row>
    <row r="3" spans="1:12" s="16" customFormat="1">
      <c r="A3" s="146" t="s">
        <v>1</v>
      </c>
      <c r="B3" s="148"/>
      <c r="C3" s="147"/>
      <c r="D3" s="2">
        <v>25</v>
      </c>
      <c r="E3" s="30"/>
      <c r="F3" s="31"/>
      <c r="G3" s="14"/>
      <c r="H3" s="31">
        <f>H11+H20+H25+H33+H4</f>
        <v>14</v>
      </c>
      <c r="I3" s="31"/>
      <c r="J3" s="31">
        <f>J11+J20+J25+J33+J4</f>
        <v>18</v>
      </c>
      <c r="K3" s="31"/>
      <c r="L3" s="31">
        <f>L11+L20+L25+L33+L4</f>
        <v>11</v>
      </c>
    </row>
    <row r="4" spans="1:12" ht="38.25">
      <c r="A4" s="149" t="s">
        <v>159</v>
      </c>
      <c r="B4" s="3" t="s">
        <v>8</v>
      </c>
      <c r="C4" s="1" t="s">
        <v>9</v>
      </c>
      <c r="D4" s="9"/>
      <c r="E4" s="149" t="s">
        <v>10</v>
      </c>
      <c r="F4" s="150"/>
      <c r="G4" s="153"/>
      <c r="H4" s="4">
        <v>0</v>
      </c>
      <c r="I4" s="2"/>
      <c r="J4" s="2">
        <v>0</v>
      </c>
      <c r="K4" s="2"/>
      <c r="L4" s="2">
        <v>0</v>
      </c>
    </row>
    <row r="5" spans="1:12">
      <c r="A5" s="149"/>
      <c r="B5" s="3" t="s">
        <v>11</v>
      </c>
      <c r="C5" s="1"/>
      <c r="D5" s="1">
        <v>5</v>
      </c>
      <c r="E5" s="149"/>
      <c r="F5" s="151"/>
      <c r="G5" s="154"/>
      <c r="H5" s="4"/>
      <c r="I5" s="2"/>
      <c r="J5" s="2"/>
      <c r="K5" s="2"/>
      <c r="L5" s="2"/>
    </row>
    <row r="6" spans="1:12">
      <c r="A6" s="149"/>
      <c r="B6" s="3" t="s">
        <v>12</v>
      </c>
      <c r="C6" s="1"/>
      <c r="D6" s="1">
        <v>4</v>
      </c>
      <c r="E6" s="149"/>
      <c r="F6" s="151"/>
      <c r="G6" s="154"/>
      <c r="H6" s="4"/>
      <c r="I6" s="2"/>
      <c r="J6" s="2"/>
      <c r="K6" s="2"/>
      <c r="L6" s="2"/>
    </row>
    <row r="7" spans="1:12">
      <c r="A7" s="149"/>
      <c r="B7" s="3" t="s">
        <v>13</v>
      </c>
      <c r="C7" s="1"/>
      <c r="D7" s="1">
        <v>3</v>
      </c>
      <c r="E7" s="149"/>
      <c r="F7" s="151"/>
      <c r="G7" s="154"/>
      <c r="H7" s="4"/>
      <c r="I7" s="2"/>
      <c r="J7" s="2"/>
      <c r="K7" s="2"/>
      <c r="L7" s="2"/>
    </row>
    <row r="8" spans="1:12">
      <c r="A8" s="149"/>
      <c r="B8" s="3" t="s">
        <v>14</v>
      </c>
      <c r="C8" s="3"/>
      <c r="D8" s="1">
        <v>2</v>
      </c>
      <c r="E8" s="149"/>
      <c r="F8" s="151"/>
      <c r="G8" s="154"/>
      <c r="H8" s="4"/>
      <c r="I8" s="2"/>
      <c r="J8" s="2"/>
      <c r="K8" s="2"/>
      <c r="L8" s="2"/>
    </row>
    <row r="9" spans="1:12">
      <c r="A9" s="149"/>
      <c r="B9" s="3" t="s">
        <v>15</v>
      </c>
      <c r="C9" s="3"/>
      <c r="D9" s="1">
        <v>1</v>
      </c>
      <c r="E9" s="149"/>
      <c r="F9" s="151"/>
      <c r="G9" s="154"/>
      <c r="H9" s="4"/>
      <c r="I9" s="2"/>
      <c r="J9" s="2"/>
      <c r="K9" s="2"/>
      <c r="L9" s="2"/>
    </row>
    <row r="10" spans="1:12">
      <c r="A10" s="149"/>
      <c r="B10" s="3" t="s">
        <v>16</v>
      </c>
      <c r="C10" s="3"/>
      <c r="D10" s="1">
        <v>0</v>
      </c>
      <c r="E10" s="149"/>
      <c r="F10" s="152"/>
      <c r="G10" s="155"/>
      <c r="H10" s="4"/>
      <c r="I10" s="2"/>
      <c r="J10" s="2"/>
      <c r="K10" s="2"/>
      <c r="L10" s="2"/>
    </row>
    <row r="11" spans="1:12" ht="14.25">
      <c r="A11" s="149" t="s">
        <v>17</v>
      </c>
      <c r="B11" s="3" t="s">
        <v>172</v>
      </c>
      <c r="C11" s="156" t="s">
        <v>20</v>
      </c>
      <c r="D11" s="1"/>
      <c r="E11" s="149" t="s">
        <v>21</v>
      </c>
      <c r="F11" s="150"/>
      <c r="G11" s="113">
        <v>39007.599999999999</v>
      </c>
      <c r="H11" s="4">
        <v>5</v>
      </c>
      <c r="I11" s="15">
        <v>9998.9</v>
      </c>
      <c r="J11" s="2">
        <v>5</v>
      </c>
      <c r="K11" s="2">
        <v>11997.1</v>
      </c>
      <c r="L11" s="2">
        <v>0</v>
      </c>
    </row>
    <row r="12" spans="1:12">
      <c r="A12" s="149"/>
      <c r="B12" s="3" t="s">
        <v>18</v>
      </c>
      <c r="C12" s="156"/>
      <c r="D12" s="1"/>
      <c r="E12" s="149"/>
      <c r="F12" s="151"/>
      <c r="G12" s="113">
        <v>38891.9</v>
      </c>
      <c r="H12" s="4"/>
      <c r="I12" s="2">
        <v>9850.1</v>
      </c>
      <c r="J12" s="2"/>
      <c r="K12" s="15">
        <v>12492.1</v>
      </c>
      <c r="L12" s="2"/>
    </row>
    <row r="13" spans="1:12" ht="25.5">
      <c r="A13" s="149"/>
      <c r="B13" s="3" t="s">
        <v>19</v>
      </c>
      <c r="C13" s="156"/>
      <c r="D13" s="1"/>
      <c r="E13" s="149"/>
      <c r="F13" s="151"/>
      <c r="G13" s="113"/>
      <c r="H13" s="4"/>
      <c r="I13" s="2"/>
      <c r="J13" s="2"/>
      <c r="K13" s="2"/>
      <c r="L13" s="2"/>
    </row>
    <row r="14" spans="1:12" ht="25.5">
      <c r="A14" s="149"/>
      <c r="B14" s="3" t="s">
        <v>22</v>
      </c>
      <c r="C14" s="156"/>
      <c r="D14" s="1"/>
      <c r="E14" s="149"/>
      <c r="F14" s="151"/>
      <c r="G14" s="113">
        <f>G11/G12*100</f>
        <v>100.29749125139166</v>
      </c>
      <c r="H14" s="4"/>
      <c r="I14" s="113">
        <f>I11/I12*100</f>
        <v>101.51064456198414</v>
      </c>
      <c r="J14" s="2"/>
      <c r="K14" s="113">
        <f>K11/K12*100</f>
        <v>96.03749569728069</v>
      </c>
      <c r="L14" s="2"/>
    </row>
    <row r="15" spans="1:12">
      <c r="A15" s="149"/>
      <c r="B15" s="3" t="s">
        <v>23</v>
      </c>
      <c r="C15" s="156"/>
      <c r="D15" s="1">
        <v>5</v>
      </c>
      <c r="E15" s="149"/>
      <c r="F15" s="151"/>
      <c r="G15" s="15"/>
      <c r="H15" s="4"/>
      <c r="I15" s="2"/>
      <c r="J15" s="2"/>
      <c r="K15" s="2"/>
      <c r="L15" s="2"/>
    </row>
    <row r="16" spans="1:12">
      <c r="A16" s="149"/>
      <c r="B16" s="3" t="s">
        <v>24</v>
      </c>
      <c r="C16" s="156"/>
      <c r="D16" s="1">
        <v>4</v>
      </c>
      <c r="E16" s="149"/>
      <c r="F16" s="151"/>
      <c r="G16" s="15"/>
      <c r="H16" s="4"/>
      <c r="I16" s="2"/>
      <c r="J16" s="2"/>
      <c r="K16" s="2"/>
      <c r="L16" s="2"/>
    </row>
    <row r="17" spans="1:12">
      <c r="A17" s="149"/>
      <c r="B17" s="3" t="s">
        <v>25</v>
      </c>
      <c r="C17" s="156"/>
      <c r="D17" s="1">
        <v>0</v>
      </c>
      <c r="E17" s="149"/>
      <c r="F17" s="152"/>
      <c r="G17" s="15"/>
      <c r="H17" s="4"/>
      <c r="I17" s="2"/>
      <c r="J17" s="2"/>
      <c r="K17" s="2"/>
      <c r="L17" s="2"/>
    </row>
    <row r="18" spans="1:12" ht="25.5">
      <c r="A18" s="149" t="s">
        <v>26</v>
      </c>
      <c r="B18" s="9" t="s">
        <v>27</v>
      </c>
      <c r="C18" s="1"/>
      <c r="D18" s="1"/>
      <c r="E18" s="149" t="s">
        <v>28</v>
      </c>
      <c r="F18" s="157"/>
      <c r="G18" s="114"/>
      <c r="H18" s="4"/>
      <c r="I18" s="2"/>
      <c r="J18" s="2"/>
      <c r="K18" s="2"/>
      <c r="L18" s="2"/>
    </row>
    <row r="19" spans="1:12">
      <c r="A19" s="149"/>
      <c r="B19" s="160"/>
      <c r="C19" s="150"/>
      <c r="D19" s="150">
        <v>5</v>
      </c>
      <c r="E19" s="149"/>
      <c r="F19" s="158"/>
      <c r="G19" s="114"/>
      <c r="H19" s="4"/>
      <c r="I19" s="2"/>
      <c r="J19" s="2"/>
      <c r="K19" s="2"/>
      <c r="L19" s="2"/>
    </row>
    <row r="20" spans="1:12">
      <c r="A20" s="149"/>
      <c r="B20" s="161"/>
      <c r="C20" s="152"/>
      <c r="D20" s="152"/>
      <c r="E20" s="149"/>
      <c r="F20" s="158"/>
      <c r="G20" s="114"/>
      <c r="H20" s="115">
        <v>5</v>
      </c>
      <c r="I20" s="116"/>
      <c r="J20" s="116">
        <v>5</v>
      </c>
      <c r="K20" s="116"/>
      <c r="L20" s="116">
        <v>5</v>
      </c>
    </row>
    <row r="21" spans="1:12">
      <c r="A21" s="149"/>
      <c r="B21" s="160" t="s">
        <v>30</v>
      </c>
      <c r="C21" s="150"/>
      <c r="D21" s="150">
        <v>0</v>
      </c>
      <c r="E21" s="149"/>
      <c r="F21" s="158"/>
      <c r="G21" s="114"/>
      <c r="H21" s="115"/>
      <c r="I21" s="116"/>
      <c r="J21" s="116"/>
      <c r="K21" s="116"/>
      <c r="L21" s="116"/>
    </row>
    <row r="22" spans="1:12">
      <c r="A22" s="149"/>
      <c r="B22" s="161"/>
      <c r="C22" s="152"/>
      <c r="D22" s="152"/>
      <c r="E22" s="149"/>
      <c r="F22" s="159"/>
      <c r="G22" s="114"/>
      <c r="H22" s="115"/>
      <c r="I22" s="116"/>
      <c r="J22" s="116"/>
      <c r="K22" s="116"/>
      <c r="L22" s="116"/>
    </row>
    <row r="23" spans="1:12">
      <c r="A23" s="156" t="s">
        <v>31</v>
      </c>
      <c r="B23" s="3" t="s">
        <v>32</v>
      </c>
      <c r="C23" s="9"/>
      <c r="D23" s="9"/>
      <c r="E23" s="149" t="s">
        <v>180</v>
      </c>
      <c r="F23" s="157"/>
      <c r="G23" s="114">
        <v>5571.2</v>
      </c>
      <c r="H23" s="115"/>
      <c r="I23" s="116">
        <v>383.3</v>
      </c>
      <c r="J23" s="116"/>
      <c r="K23" s="116">
        <v>2268</v>
      </c>
      <c r="L23" s="116"/>
    </row>
    <row r="24" spans="1:12">
      <c r="A24" s="156"/>
      <c r="B24" s="3" t="s">
        <v>33</v>
      </c>
      <c r="C24" s="9"/>
      <c r="D24" s="1"/>
      <c r="E24" s="149"/>
      <c r="F24" s="158"/>
      <c r="G24" s="112">
        <v>50937.7</v>
      </c>
      <c r="H24" s="4"/>
      <c r="I24" s="4">
        <v>21419.5</v>
      </c>
      <c r="J24" s="4"/>
      <c r="K24" s="4">
        <v>30556.3</v>
      </c>
      <c r="L24" s="4"/>
    </row>
    <row r="25" spans="1:12" ht="51">
      <c r="A25" s="156"/>
      <c r="B25" s="9" t="s">
        <v>34</v>
      </c>
      <c r="C25" s="9"/>
      <c r="D25" s="1"/>
      <c r="E25" s="149"/>
      <c r="F25" s="158"/>
      <c r="G25" s="112"/>
      <c r="H25" s="4">
        <v>2</v>
      </c>
      <c r="I25" s="112"/>
      <c r="J25" s="4">
        <v>4</v>
      </c>
      <c r="K25" s="112"/>
      <c r="L25" s="4">
        <v>3</v>
      </c>
    </row>
    <row r="26" spans="1:12">
      <c r="A26" s="156"/>
      <c r="B26" s="9" t="s">
        <v>35</v>
      </c>
      <c r="C26" s="9"/>
      <c r="D26" s="1"/>
      <c r="E26" s="149"/>
      <c r="F26" s="158"/>
      <c r="G26" s="112">
        <f>G23/G24*100</f>
        <v>10.937282209444085</v>
      </c>
      <c r="H26" s="4"/>
      <c r="I26" s="112">
        <f>I23/I24*100</f>
        <v>1.7894908844744275</v>
      </c>
      <c r="J26" s="4"/>
      <c r="K26" s="112">
        <f>K23/K24*100</f>
        <v>7.4223646187529244</v>
      </c>
      <c r="L26" s="4"/>
    </row>
    <row r="27" spans="1:12">
      <c r="A27" s="156"/>
      <c r="B27" s="3" t="s">
        <v>36</v>
      </c>
      <c r="C27" s="9"/>
      <c r="D27" s="1">
        <v>5</v>
      </c>
      <c r="E27" s="149"/>
      <c r="F27" s="158"/>
      <c r="G27" s="112"/>
      <c r="H27" s="4"/>
      <c r="I27" s="4"/>
      <c r="J27" s="4"/>
      <c r="K27" s="4"/>
      <c r="L27" s="4"/>
    </row>
    <row r="28" spans="1:12">
      <c r="A28" s="156"/>
      <c r="B28" s="3" t="s">
        <v>37</v>
      </c>
      <c r="C28" s="9"/>
      <c r="D28" s="1">
        <v>4</v>
      </c>
      <c r="E28" s="149"/>
      <c r="F28" s="158"/>
      <c r="G28" s="112"/>
      <c r="H28" s="4"/>
      <c r="I28" s="4"/>
      <c r="J28" s="4"/>
      <c r="K28" s="4"/>
      <c r="L28" s="4"/>
    </row>
    <row r="29" spans="1:12">
      <c r="A29" s="156"/>
      <c r="B29" s="3" t="s">
        <v>38</v>
      </c>
      <c r="C29" s="9"/>
      <c r="D29" s="1">
        <v>3</v>
      </c>
      <c r="E29" s="149"/>
      <c r="F29" s="158"/>
      <c r="G29" s="112"/>
      <c r="H29" s="4"/>
      <c r="I29" s="4"/>
      <c r="J29" s="4"/>
      <c r="K29" s="4"/>
      <c r="L29" s="4"/>
    </row>
    <row r="30" spans="1:12">
      <c r="A30" s="156"/>
      <c r="B30" s="3" t="s">
        <v>39</v>
      </c>
      <c r="C30" s="9"/>
      <c r="D30" s="1">
        <v>2</v>
      </c>
      <c r="E30" s="149"/>
      <c r="F30" s="158"/>
      <c r="G30" s="112"/>
      <c r="H30" s="4"/>
      <c r="I30" s="4"/>
      <c r="J30" s="4"/>
      <c r="K30" s="4"/>
      <c r="L30" s="4"/>
    </row>
    <row r="31" spans="1:12">
      <c r="A31" s="156"/>
      <c r="B31" s="3" t="s">
        <v>40</v>
      </c>
      <c r="C31" s="9"/>
      <c r="D31" s="1">
        <v>1</v>
      </c>
      <c r="E31" s="149"/>
      <c r="F31" s="158"/>
      <c r="G31" s="112"/>
      <c r="H31" s="4"/>
      <c r="I31" s="4"/>
      <c r="J31" s="4"/>
      <c r="K31" s="4"/>
      <c r="L31" s="4"/>
    </row>
    <row r="32" spans="1:12">
      <c r="A32" s="156"/>
      <c r="B32" s="3" t="s">
        <v>41</v>
      </c>
      <c r="C32" s="9"/>
      <c r="D32" s="1">
        <v>0</v>
      </c>
      <c r="E32" s="149"/>
      <c r="F32" s="159"/>
      <c r="G32" s="112"/>
      <c r="H32" s="4"/>
      <c r="I32" s="4"/>
      <c r="J32" s="4"/>
      <c r="K32" s="4"/>
      <c r="L32" s="4"/>
    </row>
    <row r="33" spans="1:12" ht="25.5">
      <c r="A33" s="149" t="s">
        <v>160</v>
      </c>
      <c r="B33" s="3" t="s">
        <v>161</v>
      </c>
      <c r="C33" s="156" t="s">
        <v>42</v>
      </c>
      <c r="D33" s="1"/>
      <c r="E33" s="149" t="s">
        <v>162</v>
      </c>
      <c r="F33" s="157"/>
      <c r="G33" s="114">
        <v>27</v>
      </c>
      <c r="H33" s="115">
        <v>2</v>
      </c>
      <c r="I33" s="116">
        <v>5</v>
      </c>
      <c r="J33" s="116">
        <v>4</v>
      </c>
      <c r="K33" s="116">
        <v>18</v>
      </c>
      <c r="L33" s="116">
        <v>3</v>
      </c>
    </row>
    <row r="34" spans="1:12">
      <c r="A34" s="149"/>
      <c r="B34" s="3" t="s">
        <v>43</v>
      </c>
      <c r="C34" s="156"/>
      <c r="D34" s="1">
        <v>5</v>
      </c>
      <c r="E34" s="149"/>
      <c r="F34" s="158"/>
      <c r="G34" s="114"/>
      <c r="H34" s="115"/>
      <c r="I34" s="116"/>
      <c r="J34" s="116"/>
      <c r="K34" s="116"/>
      <c r="L34" s="116"/>
    </row>
    <row r="35" spans="1:12">
      <c r="A35" s="149"/>
      <c r="B35" s="3" t="s">
        <v>44</v>
      </c>
      <c r="C35" s="156"/>
      <c r="D35" s="1">
        <v>4</v>
      </c>
      <c r="E35" s="149"/>
      <c r="F35" s="158"/>
      <c r="G35" s="114"/>
      <c r="H35" s="115"/>
      <c r="I35" s="116"/>
      <c r="J35" s="116"/>
      <c r="K35" s="116"/>
      <c r="L35" s="116"/>
    </row>
    <row r="36" spans="1:12">
      <c r="A36" s="149"/>
      <c r="B36" s="3" t="s">
        <v>46</v>
      </c>
      <c r="C36" s="156"/>
      <c r="D36" s="1">
        <v>3</v>
      </c>
      <c r="E36" s="149"/>
      <c r="F36" s="158"/>
      <c r="G36" s="114"/>
      <c r="H36" s="115"/>
      <c r="I36" s="116"/>
      <c r="J36" s="116"/>
      <c r="K36" s="116"/>
      <c r="L36" s="116"/>
    </row>
    <row r="37" spans="1:12">
      <c r="A37" s="149"/>
      <c r="B37" s="3" t="s">
        <v>47</v>
      </c>
      <c r="C37" s="156"/>
      <c r="D37" s="1">
        <v>2</v>
      </c>
      <c r="E37" s="149"/>
      <c r="F37" s="158"/>
      <c r="G37" s="114"/>
      <c r="H37" s="115"/>
      <c r="I37" s="116"/>
      <c r="J37" s="116"/>
      <c r="K37" s="116"/>
      <c r="L37" s="116"/>
    </row>
    <row r="38" spans="1:12">
      <c r="A38" s="149"/>
      <c r="B38" s="3" t="s">
        <v>48</v>
      </c>
      <c r="C38" s="156"/>
      <c r="D38" s="1">
        <v>1</v>
      </c>
      <c r="E38" s="149"/>
      <c r="F38" s="158"/>
      <c r="G38" s="114"/>
      <c r="H38" s="115"/>
      <c r="I38" s="116"/>
      <c r="J38" s="116"/>
      <c r="K38" s="116"/>
      <c r="L38" s="116"/>
    </row>
    <row r="39" spans="1:12">
      <c r="A39" s="149"/>
      <c r="B39" s="3" t="s">
        <v>49</v>
      </c>
      <c r="C39" s="156"/>
      <c r="D39" s="1">
        <v>0</v>
      </c>
      <c r="E39" s="149"/>
      <c r="F39" s="159"/>
      <c r="G39" s="114"/>
      <c r="H39" s="115"/>
      <c r="I39" s="116"/>
      <c r="J39" s="116"/>
      <c r="K39" s="116"/>
      <c r="L39" s="116"/>
    </row>
    <row r="40" spans="1:12">
      <c r="A40" s="146" t="s">
        <v>50</v>
      </c>
      <c r="B40" s="148"/>
      <c r="C40" s="147"/>
      <c r="D40" s="2">
        <v>35</v>
      </c>
      <c r="E40" s="5"/>
      <c r="F40" s="6"/>
      <c r="G40" s="14"/>
      <c r="H40" s="31">
        <f>H44+H55+H64+H71+H81+H90+H99</f>
        <v>28</v>
      </c>
      <c r="I40" s="31"/>
      <c r="J40" s="31">
        <f>J44+J55+J64+J71+J81+J90+J99</f>
        <v>29</v>
      </c>
      <c r="K40" s="31"/>
      <c r="L40" s="31">
        <f>L44+L55+L64+L71+L81+L90+L99</f>
        <v>29</v>
      </c>
    </row>
    <row r="41" spans="1:12">
      <c r="A41" s="149" t="s">
        <v>51</v>
      </c>
      <c r="B41" s="3" t="s">
        <v>52</v>
      </c>
      <c r="C41" s="1" t="s">
        <v>20</v>
      </c>
      <c r="D41" s="9"/>
      <c r="E41" s="149" t="s">
        <v>53</v>
      </c>
      <c r="F41" s="157"/>
      <c r="G41" s="114"/>
      <c r="H41" s="115"/>
      <c r="I41" s="116"/>
      <c r="J41" s="116"/>
      <c r="K41" s="116"/>
      <c r="L41" s="116"/>
    </row>
    <row r="42" spans="1:12">
      <c r="A42" s="149"/>
      <c r="B42" s="3" t="s">
        <v>18</v>
      </c>
      <c r="C42" s="1"/>
      <c r="D42" s="9"/>
      <c r="E42" s="149"/>
      <c r="F42" s="158"/>
      <c r="G42" s="114">
        <v>16767.400000000001</v>
      </c>
      <c r="H42" s="115"/>
      <c r="I42" s="116">
        <v>18338.400000000001</v>
      </c>
      <c r="J42" s="116"/>
      <c r="K42" s="116">
        <v>23671.8</v>
      </c>
      <c r="L42" s="116"/>
    </row>
    <row r="43" spans="1:12" ht="25.5">
      <c r="A43" s="149"/>
      <c r="B43" s="3" t="s">
        <v>54</v>
      </c>
      <c r="C43" s="1"/>
      <c r="D43" s="9"/>
      <c r="E43" s="149"/>
      <c r="F43" s="158"/>
      <c r="G43" s="114">
        <v>18227.400000000001</v>
      </c>
      <c r="H43" s="115"/>
      <c r="I43" s="116">
        <v>20052.3</v>
      </c>
      <c r="J43" s="116"/>
      <c r="K43" s="116">
        <v>25776.3</v>
      </c>
      <c r="L43" s="116"/>
    </row>
    <row r="44" spans="1:12">
      <c r="A44" s="149"/>
      <c r="B44" s="3" t="s">
        <v>55</v>
      </c>
      <c r="C44" s="1"/>
      <c r="D44" s="9"/>
      <c r="E44" s="149"/>
      <c r="F44" s="158"/>
      <c r="G44" s="114">
        <f>G42/G43*100</f>
        <v>91.99008086726576</v>
      </c>
      <c r="H44" s="115">
        <v>3</v>
      </c>
      <c r="I44" s="114">
        <f>I42/I43*100</f>
        <v>91.452850795170633</v>
      </c>
      <c r="J44" s="115">
        <v>4</v>
      </c>
      <c r="K44" s="114">
        <f>K42/K43*100</f>
        <v>91.835523329570194</v>
      </c>
      <c r="L44" s="115">
        <v>4</v>
      </c>
    </row>
    <row r="45" spans="1:12" ht="25.5">
      <c r="A45" s="149"/>
      <c r="B45" s="9" t="s">
        <v>56</v>
      </c>
      <c r="C45" s="1"/>
      <c r="D45" s="9"/>
      <c r="E45" s="149"/>
      <c r="F45" s="158"/>
      <c r="G45" s="114"/>
      <c r="H45" s="115"/>
      <c r="I45" s="116"/>
      <c r="J45" s="116"/>
      <c r="K45" s="116"/>
      <c r="L45" s="116"/>
    </row>
    <row r="46" spans="1:12">
      <c r="A46" s="149"/>
      <c r="B46" s="3" t="s">
        <v>57</v>
      </c>
      <c r="C46" s="1"/>
      <c r="D46" s="3">
        <v>5</v>
      </c>
      <c r="E46" s="149"/>
      <c r="F46" s="158"/>
      <c r="G46" s="114"/>
      <c r="H46" s="115"/>
      <c r="I46" s="116"/>
      <c r="J46" s="116"/>
      <c r="K46" s="116"/>
      <c r="L46" s="116"/>
    </row>
    <row r="47" spans="1:12">
      <c r="A47" s="149"/>
      <c r="B47" s="3" t="s">
        <v>58</v>
      </c>
      <c r="C47" s="1"/>
      <c r="D47" s="3">
        <v>4</v>
      </c>
      <c r="E47" s="149"/>
      <c r="F47" s="158"/>
      <c r="G47" s="114"/>
      <c r="H47" s="115"/>
      <c r="I47" s="116"/>
      <c r="J47" s="116"/>
      <c r="K47" s="116"/>
      <c r="L47" s="116"/>
    </row>
    <row r="48" spans="1:12">
      <c r="A48" s="149"/>
      <c r="B48" s="3" t="s">
        <v>59</v>
      </c>
      <c r="C48" s="1"/>
      <c r="D48" s="3">
        <v>3</v>
      </c>
      <c r="E48" s="149"/>
      <c r="F48" s="158"/>
      <c r="G48" s="114"/>
      <c r="H48" s="115"/>
      <c r="I48" s="116"/>
      <c r="J48" s="116"/>
      <c r="K48" s="116"/>
      <c r="L48" s="116"/>
    </row>
    <row r="49" spans="1:12">
      <c r="A49" s="149"/>
      <c r="B49" s="3" t="s">
        <v>60</v>
      </c>
      <c r="C49" s="1"/>
      <c r="D49" s="3">
        <v>2</v>
      </c>
      <c r="E49" s="149"/>
      <c r="F49" s="158"/>
      <c r="G49" s="114"/>
      <c r="H49" s="115"/>
      <c r="I49" s="116"/>
      <c r="J49" s="116"/>
      <c r="K49" s="116"/>
      <c r="L49" s="116"/>
    </row>
    <row r="50" spans="1:12">
      <c r="A50" s="149"/>
      <c r="B50" s="3" t="s">
        <v>61</v>
      </c>
      <c r="C50" s="1"/>
      <c r="D50" s="3">
        <v>1</v>
      </c>
      <c r="E50" s="149"/>
      <c r="F50" s="158"/>
      <c r="G50" s="114"/>
      <c r="H50" s="115"/>
      <c r="I50" s="116"/>
      <c r="J50" s="116"/>
      <c r="K50" s="116"/>
      <c r="L50" s="116"/>
    </row>
    <row r="51" spans="1:12">
      <c r="A51" s="149"/>
      <c r="B51" s="3" t="s">
        <v>62</v>
      </c>
      <c r="C51" s="1"/>
      <c r="D51" s="3">
        <v>0</v>
      </c>
      <c r="E51" s="149"/>
      <c r="F51" s="159"/>
      <c r="G51" s="114"/>
      <c r="H51" s="115"/>
      <c r="I51" s="116"/>
      <c r="J51" s="116"/>
      <c r="K51" s="116"/>
      <c r="L51" s="116"/>
    </row>
    <row r="52" spans="1:12">
      <c r="A52" s="149" t="s">
        <v>63</v>
      </c>
      <c r="B52" s="3" t="s">
        <v>64</v>
      </c>
      <c r="C52" s="1" t="s">
        <v>20</v>
      </c>
      <c r="D52" s="9"/>
      <c r="E52" s="149" t="s">
        <v>65</v>
      </c>
      <c r="F52" s="157"/>
      <c r="G52" s="114">
        <v>50937.7</v>
      </c>
      <c r="H52" s="115"/>
      <c r="I52" s="116">
        <v>21419.5</v>
      </c>
      <c r="J52" s="116"/>
      <c r="K52" s="116">
        <v>30556.3</v>
      </c>
      <c r="L52" s="116"/>
    </row>
    <row r="53" spans="1:12" ht="25.5">
      <c r="A53" s="149"/>
      <c r="B53" s="3" t="s">
        <v>66</v>
      </c>
      <c r="C53" s="1"/>
      <c r="D53" s="9"/>
      <c r="E53" s="149"/>
      <c r="F53" s="158"/>
      <c r="G53" s="114">
        <v>49436</v>
      </c>
      <c r="H53" s="115"/>
      <c r="I53" s="116">
        <v>19674.900000000001</v>
      </c>
      <c r="J53" s="116"/>
      <c r="K53" s="116">
        <v>27933.1</v>
      </c>
      <c r="L53" s="116"/>
    </row>
    <row r="54" spans="1:12">
      <c r="A54" s="149"/>
      <c r="B54" s="9"/>
      <c r="C54" s="156"/>
      <c r="D54" s="9"/>
      <c r="E54" s="149"/>
      <c r="F54" s="158"/>
      <c r="G54" s="114"/>
      <c r="H54" s="115"/>
      <c r="I54" s="116"/>
      <c r="J54" s="116"/>
      <c r="K54" s="116"/>
      <c r="L54" s="116"/>
    </row>
    <row r="55" spans="1:12">
      <c r="A55" s="149"/>
      <c r="B55" s="9" t="s">
        <v>67</v>
      </c>
      <c r="C55" s="156"/>
      <c r="D55" s="9"/>
      <c r="E55" s="149"/>
      <c r="F55" s="158"/>
      <c r="G55" s="114">
        <f>(G52-G53)/G52*100</f>
        <v>2.9481111239808575</v>
      </c>
      <c r="H55" s="115">
        <v>3</v>
      </c>
      <c r="I55" s="114">
        <f>(I52-I53)/I52*100</f>
        <v>8.1449146805480925</v>
      </c>
      <c r="J55" s="116">
        <v>2</v>
      </c>
      <c r="K55" s="114">
        <f>(K52-K53)/K52*100</f>
        <v>8.5848090246528557</v>
      </c>
      <c r="L55" s="116">
        <v>2</v>
      </c>
    </row>
    <row r="56" spans="1:12">
      <c r="A56" s="149"/>
      <c r="B56" s="3" t="s">
        <v>68</v>
      </c>
      <c r="C56" s="1"/>
      <c r="D56" s="3">
        <v>5</v>
      </c>
      <c r="E56" s="149"/>
      <c r="F56" s="158"/>
      <c r="G56" s="114"/>
      <c r="H56" s="115"/>
      <c r="I56" s="116"/>
      <c r="J56" s="116"/>
      <c r="K56" s="116"/>
      <c r="L56" s="116"/>
    </row>
    <row r="57" spans="1:12">
      <c r="A57" s="149"/>
      <c r="B57" s="3" t="s">
        <v>69</v>
      </c>
      <c r="C57" s="1"/>
      <c r="D57" s="3">
        <v>4</v>
      </c>
      <c r="E57" s="149"/>
      <c r="F57" s="158"/>
      <c r="G57" s="114"/>
      <c r="H57" s="115"/>
      <c r="I57" s="116"/>
      <c r="J57" s="116"/>
      <c r="K57" s="116"/>
      <c r="L57" s="116"/>
    </row>
    <row r="58" spans="1:12">
      <c r="A58" s="149"/>
      <c r="B58" s="3" t="s">
        <v>70</v>
      </c>
      <c r="C58" s="1"/>
      <c r="D58" s="3">
        <v>3</v>
      </c>
      <c r="E58" s="149"/>
      <c r="F58" s="158"/>
      <c r="G58" s="114"/>
      <c r="H58" s="115"/>
      <c r="I58" s="116"/>
      <c r="J58" s="116"/>
      <c r="K58" s="116"/>
      <c r="L58" s="116"/>
    </row>
    <row r="59" spans="1:12">
      <c r="A59" s="149"/>
      <c r="B59" s="3" t="s">
        <v>71</v>
      </c>
      <c r="C59" s="1"/>
      <c r="D59" s="3">
        <v>2</v>
      </c>
      <c r="E59" s="149"/>
      <c r="F59" s="158"/>
      <c r="G59" s="114"/>
      <c r="H59" s="115"/>
      <c r="I59" s="116"/>
      <c r="J59" s="116"/>
      <c r="K59" s="116"/>
      <c r="L59" s="116"/>
    </row>
    <row r="60" spans="1:12">
      <c r="A60" s="149"/>
      <c r="B60" s="3" t="s">
        <v>72</v>
      </c>
      <c r="C60" s="1"/>
      <c r="D60" s="3">
        <v>1</v>
      </c>
      <c r="E60" s="149"/>
      <c r="F60" s="158"/>
      <c r="G60" s="114"/>
      <c r="H60" s="115"/>
      <c r="I60" s="116"/>
      <c r="J60" s="116"/>
      <c r="K60" s="116"/>
      <c r="L60" s="116"/>
    </row>
    <row r="61" spans="1:12">
      <c r="A61" s="149"/>
      <c r="B61" s="3" t="s">
        <v>73</v>
      </c>
      <c r="C61" s="1"/>
      <c r="D61" s="3">
        <v>0</v>
      </c>
      <c r="E61" s="149"/>
      <c r="F61" s="159"/>
      <c r="G61" s="114"/>
      <c r="H61" s="115"/>
      <c r="I61" s="116"/>
      <c r="J61" s="116"/>
      <c r="K61" s="116"/>
      <c r="L61" s="116"/>
    </row>
    <row r="62" spans="1:12" ht="25.5">
      <c r="A62" s="149" t="s">
        <v>74</v>
      </c>
      <c r="B62" s="3" t="s">
        <v>75</v>
      </c>
      <c r="C62" s="9"/>
      <c r="D62" s="9"/>
      <c r="E62" s="149" t="s">
        <v>76</v>
      </c>
      <c r="F62" s="157"/>
      <c r="G62" s="114"/>
      <c r="H62" s="115"/>
      <c r="I62" s="116"/>
      <c r="J62" s="116"/>
      <c r="K62" s="116"/>
      <c r="L62" s="116"/>
    </row>
    <row r="63" spans="1:12">
      <c r="A63" s="149"/>
      <c r="B63" s="3" t="s">
        <v>77</v>
      </c>
      <c r="C63" s="3"/>
      <c r="D63" s="9"/>
      <c r="E63" s="149"/>
      <c r="F63" s="158"/>
      <c r="G63" s="15"/>
      <c r="H63" s="4"/>
      <c r="I63" s="2"/>
      <c r="J63" s="2"/>
      <c r="K63" s="2"/>
      <c r="L63" s="117"/>
    </row>
    <row r="64" spans="1:12">
      <c r="A64" s="149"/>
      <c r="B64" s="3" t="s">
        <v>78</v>
      </c>
      <c r="C64" s="3"/>
      <c r="D64" s="9">
        <v>5</v>
      </c>
      <c r="E64" s="149"/>
      <c r="F64" s="158"/>
      <c r="G64" s="15"/>
      <c r="H64" s="4">
        <v>5</v>
      </c>
      <c r="I64" s="2"/>
      <c r="J64" s="2">
        <v>5</v>
      </c>
      <c r="K64" s="2"/>
      <c r="L64" s="117">
        <v>5</v>
      </c>
    </row>
    <row r="65" spans="1:12">
      <c r="A65" s="149"/>
      <c r="B65" s="3" t="s">
        <v>77</v>
      </c>
      <c r="C65" s="3"/>
      <c r="D65" s="9"/>
      <c r="E65" s="149"/>
      <c r="F65" s="158"/>
      <c r="G65" s="15"/>
      <c r="H65" s="4"/>
      <c r="I65" s="2"/>
      <c r="J65" s="2"/>
      <c r="K65" s="2"/>
      <c r="L65" s="117"/>
    </row>
    <row r="66" spans="1:12">
      <c r="A66" s="149"/>
      <c r="B66" s="3" t="s">
        <v>79</v>
      </c>
      <c r="C66" s="3"/>
      <c r="D66" s="9">
        <v>0</v>
      </c>
      <c r="E66" s="149"/>
      <c r="F66" s="159"/>
      <c r="G66" s="15"/>
      <c r="H66" s="4"/>
      <c r="I66" s="2"/>
      <c r="J66" s="2"/>
      <c r="K66" s="2"/>
      <c r="L66" s="117"/>
    </row>
    <row r="67" spans="1:12">
      <c r="A67" s="149" t="s">
        <v>80</v>
      </c>
      <c r="B67" s="3" t="s">
        <v>81</v>
      </c>
      <c r="C67" s="1"/>
      <c r="D67" s="9"/>
      <c r="E67" s="149" t="s">
        <v>82</v>
      </c>
      <c r="F67" s="157"/>
      <c r="G67" s="114"/>
      <c r="H67" s="115"/>
      <c r="I67" s="116"/>
      <c r="J67" s="116"/>
      <c r="K67" s="116"/>
      <c r="L67" s="116"/>
    </row>
    <row r="68" spans="1:12">
      <c r="A68" s="149"/>
      <c r="B68" s="3" t="s">
        <v>33</v>
      </c>
      <c r="C68" s="1"/>
      <c r="D68" s="9"/>
      <c r="E68" s="149"/>
      <c r="F68" s="158"/>
      <c r="G68" s="114">
        <v>6235.4</v>
      </c>
      <c r="H68" s="115"/>
      <c r="I68" s="116">
        <v>5651.5</v>
      </c>
      <c r="J68" s="116"/>
      <c r="K68" s="116">
        <v>7717.7</v>
      </c>
      <c r="L68" s="116"/>
    </row>
    <row r="69" spans="1:12" ht="38.25">
      <c r="A69" s="149"/>
      <c r="B69" s="3" t="s">
        <v>83</v>
      </c>
      <c r="C69" s="1"/>
      <c r="D69" s="9"/>
      <c r="E69" s="149"/>
      <c r="F69" s="158"/>
      <c r="G69" s="114">
        <v>16767.400000000001</v>
      </c>
      <c r="H69" s="115"/>
      <c r="I69" s="116">
        <v>18338.400000000001</v>
      </c>
      <c r="J69" s="116"/>
      <c r="K69" s="116">
        <v>23671.8</v>
      </c>
      <c r="L69" s="116"/>
    </row>
    <row r="70" spans="1:12">
      <c r="A70" s="149"/>
      <c r="B70" s="1"/>
      <c r="C70" s="156"/>
      <c r="D70" s="9"/>
      <c r="E70" s="149"/>
      <c r="F70" s="158"/>
      <c r="G70" s="114"/>
      <c r="H70" s="115"/>
      <c r="I70" s="116"/>
      <c r="J70" s="116"/>
      <c r="K70" s="116"/>
      <c r="L70" s="116"/>
    </row>
    <row r="71" spans="1:12" ht="38.25">
      <c r="A71" s="149"/>
      <c r="B71" s="3" t="s">
        <v>84</v>
      </c>
      <c r="C71" s="156"/>
      <c r="D71" s="9"/>
      <c r="E71" s="149"/>
      <c r="F71" s="158"/>
      <c r="G71" s="114">
        <f>G68/G69*100</f>
        <v>37.187637916433076</v>
      </c>
      <c r="H71" s="115">
        <v>2</v>
      </c>
      <c r="I71" s="114">
        <f>I68/I69*100</f>
        <v>30.817846704183573</v>
      </c>
      <c r="J71" s="116">
        <v>3</v>
      </c>
      <c r="K71" s="114">
        <f>K68/K69*100</f>
        <v>32.602928378914996</v>
      </c>
      <c r="L71" s="116">
        <v>3</v>
      </c>
    </row>
    <row r="72" spans="1:12">
      <c r="A72" s="149"/>
      <c r="B72" s="3" t="s">
        <v>85</v>
      </c>
      <c r="C72" s="9"/>
      <c r="D72" s="3">
        <v>5</v>
      </c>
      <c r="E72" s="149"/>
      <c r="F72" s="158"/>
      <c r="G72" s="114"/>
      <c r="H72" s="115"/>
      <c r="I72" s="116"/>
      <c r="J72" s="116"/>
      <c r="K72" s="116"/>
      <c r="L72" s="116"/>
    </row>
    <row r="73" spans="1:12">
      <c r="A73" s="149"/>
      <c r="B73" s="3" t="s">
        <v>86</v>
      </c>
      <c r="C73" s="9"/>
      <c r="D73" s="3">
        <v>4</v>
      </c>
      <c r="E73" s="149"/>
      <c r="F73" s="158"/>
      <c r="G73" s="114"/>
      <c r="H73" s="115"/>
      <c r="I73" s="116"/>
      <c r="J73" s="116"/>
      <c r="K73" s="116"/>
      <c r="L73" s="116"/>
    </row>
    <row r="74" spans="1:12">
      <c r="A74" s="149"/>
      <c r="B74" s="3" t="s">
        <v>87</v>
      </c>
      <c r="C74" s="9"/>
      <c r="D74" s="3">
        <v>3</v>
      </c>
      <c r="E74" s="149"/>
      <c r="F74" s="158"/>
      <c r="G74" s="114"/>
      <c r="H74" s="115"/>
      <c r="I74" s="116"/>
      <c r="J74" s="116"/>
      <c r="K74" s="116"/>
      <c r="L74" s="116"/>
    </row>
    <row r="75" spans="1:12">
      <c r="A75" s="149"/>
      <c r="B75" s="3" t="s">
        <v>88</v>
      </c>
      <c r="C75" s="9"/>
      <c r="D75" s="3">
        <v>2</v>
      </c>
      <c r="E75" s="149"/>
      <c r="F75" s="158"/>
      <c r="G75" s="114"/>
      <c r="H75" s="115"/>
      <c r="I75" s="116"/>
      <c r="J75" s="116"/>
      <c r="K75" s="116"/>
      <c r="L75" s="116"/>
    </row>
    <row r="76" spans="1:12">
      <c r="A76" s="149"/>
      <c r="B76" s="3" t="s">
        <v>89</v>
      </c>
      <c r="C76" s="9"/>
      <c r="D76" s="3">
        <v>1</v>
      </c>
      <c r="E76" s="149"/>
      <c r="F76" s="158"/>
      <c r="G76" s="114"/>
      <c r="H76" s="115"/>
      <c r="I76" s="116"/>
      <c r="J76" s="116"/>
      <c r="K76" s="116"/>
      <c r="L76" s="116"/>
    </row>
    <row r="77" spans="1:12">
      <c r="A77" s="149"/>
      <c r="B77" s="3" t="s">
        <v>90</v>
      </c>
      <c r="C77" s="9"/>
      <c r="D77" s="3">
        <v>0</v>
      </c>
      <c r="E77" s="149"/>
      <c r="F77" s="159"/>
      <c r="G77" s="114"/>
      <c r="H77" s="115"/>
      <c r="I77" s="116"/>
      <c r="J77" s="116"/>
      <c r="K77" s="116"/>
      <c r="L77" s="116"/>
    </row>
    <row r="78" spans="1:12" ht="14.25">
      <c r="A78" s="149" t="s">
        <v>91</v>
      </c>
      <c r="B78" s="3" t="s">
        <v>173</v>
      </c>
      <c r="C78" s="3" t="s">
        <v>20</v>
      </c>
      <c r="D78" s="3"/>
      <c r="E78" s="149" t="s">
        <v>92</v>
      </c>
      <c r="F78" s="157"/>
      <c r="G78" s="114"/>
      <c r="H78" s="115"/>
      <c r="I78" s="116"/>
      <c r="J78" s="116"/>
      <c r="K78" s="116"/>
      <c r="L78" s="116"/>
    </row>
    <row r="79" spans="1:12">
      <c r="A79" s="149"/>
      <c r="B79" s="3" t="s">
        <v>18</v>
      </c>
      <c r="C79" s="9"/>
      <c r="D79" s="3"/>
      <c r="E79" s="149"/>
      <c r="F79" s="158"/>
      <c r="G79" s="114"/>
      <c r="H79" s="115"/>
      <c r="I79" s="116"/>
      <c r="J79" s="116"/>
      <c r="K79" s="116"/>
      <c r="L79" s="116"/>
    </row>
    <row r="80" spans="1:12" ht="39.75">
      <c r="A80" s="149"/>
      <c r="B80" s="3" t="s">
        <v>174</v>
      </c>
      <c r="C80" s="9"/>
      <c r="D80" s="3"/>
      <c r="E80" s="149"/>
      <c r="F80" s="158"/>
      <c r="G80" s="114"/>
      <c r="H80" s="115"/>
      <c r="I80" s="116"/>
      <c r="J80" s="116"/>
      <c r="K80" s="116"/>
      <c r="L80" s="116"/>
    </row>
    <row r="81" spans="1:12" ht="39.75">
      <c r="A81" s="149"/>
      <c r="B81" s="9" t="s">
        <v>175</v>
      </c>
      <c r="C81" s="9"/>
      <c r="D81" s="3"/>
      <c r="E81" s="149"/>
      <c r="F81" s="158"/>
      <c r="G81" s="114">
        <v>0</v>
      </c>
      <c r="H81" s="115">
        <v>5</v>
      </c>
      <c r="I81" s="116">
        <v>0</v>
      </c>
      <c r="J81" s="116">
        <v>5</v>
      </c>
      <c r="K81" s="116">
        <v>0</v>
      </c>
      <c r="L81" s="116">
        <v>5</v>
      </c>
    </row>
    <row r="82" spans="1:12">
      <c r="A82" s="149"/>
      <c r="B82" s="11"/>
      <c r="C82" s="9"/>
      <c r="D82" s="3"/>
      <c r="E82" s="149"/>
      <c r="F82" s="158"/>
      <c r="G82" s="114"/>
      <c r="H82" s="115"/>
      <c r="I82" s="116"/>
      <c r="J82" s="116"/>
      <c r="K82" s="116"/>
      <c r="L82" s="116"/>
    </row>
    <row r="83" spans="1:12">
      <c r="A83" s="149"/>
      <c r="B83" s="11"/>
      <c r="C83" s="9"/>
      <c r="D83" s="3"/>
      <c r="E83" s="149"/>
      <c r="F83" s="158"/>
      <c r="G83" s="114"/>
      <c r="H83" s="115"/>
      <c r="I83" s="116"/>
      <c r="J83" s="116"/>
      <c r="K83" s="116"/>
      <c r="L83" s="116"/>
    </row>
    <row r="84" spans="1:12">
      <c r="A84" s="149"/>
      <c r="B84" s="149" t="s">
        <v>93</v>
      </c>
      <c r="C84" s="9"/>
      <c r="D84" s="3">
        <v>5</v>
      </c>
      <c r="E84" s="149"/>
      <c r="F84" s="158"/>
      <c r="G84" s="114"/>
      <c r="H84" s="115"/>
      <c r="I84" s="116"/>
      <c r="J84" s="116"/>
      <c r="K84" s="116"/>
      <c r="L84" s="116"/>
    </row>
    <row r="85" spans="1:12">
      <c r="A85" s="149"/>
      <c r="B85" s="149"/>
      <c r="C85" s="9"/>
      <c r="D85" s="3">
        <v>5</v>
      </c>
      <c r="E85" s="149"/>
      <c r="F85" s="158"/>
      <c r="G85" s="118"/>
      <c r="H85" s="115"/>
      <c r="I85" s="116"/>
      <c r="J85" s="116"/>
      <c r="K85" s="116"/>
      <c r="L85" s="116"/>
    </row>
    <row r="86" spans="1:12">
      <c r="A86" s="149"/>
      <c r="B86" s="3" t="s">
        <v>94</v>
      </c>
      <c r="C86" s="9"/>
      <c r="D86" s="3">
        <v>4</v>
      </c>
      <c r="E86" s="149"/>
      <c r="F86" s="158"/>
      <c r="G86" s="114"/>
      <c r="H86" s="115"/>
      <c r="I86" s="116"/>
      <c r="J86" s="116"/>
      <c r="K86" s="116"/>
      <c r="L86" s="116"/>
    </row>
    <row r="87" spans="1:12">
      <c r="A87" s="149"/>
      <c r="B87" s="3" t="s">
        <v>95</v>
      </c>
      <c r="C87" s="9"/>
      <c r="D87" s="3">
        <v>2</v>
      </c>
      <c r="E87" s="149"/>
      <c r="F87" s="158"/>
      <c r="G87" s="114"/>
      <c r="H87" s="115"/>
      <c r="I87" s="116"/>
      <c r="J87" s="116"/>
      <c r="K87" s="116"/>
      <c r="L87" s="116"/>
    </row>
    <row r="88" spans="1:12">
      <c r="A88" s="149"/>
      <c r="B88" s="9" t="s">
        <v>96</v>
      </c>
      <c r="C88" s="9"/>
      <c r="D88" s="3">
        <v>0</v>
      </c>
      <c r="E88" s="149"/>
      <c r="F88" s="159"/>
      <c r="G88" s="114"/>
      <c r="H88" s="115"/>
      <c r="I88" s="116"/>
      <c r="J88" s="116"/>
      <c r="K88" s="116"/>
      <c r="L88" s="116"/>
    </row>
    <row r="89" spans="1:12" ht="14.25">
      <c r="A89" s="149" t="s">
        <v>97</v>
      </c>
      <c r="B89" s="9" t="s">
        <v>176</v>
      </c>
      <c r="C89" s="9" t="s">
        <v>98</v>
      </c>
      <c r="D89" s="9"/>
      <c r="E89" s="149" t="s">
        <v>164</v>
      </c>
      <c r="F89" s="157"/>
      <c r="G89" s="114"/>
      <c r="H89" s="115"/>
      <c r="I89" s="116"/>
      <c r="J89" s="116"/>
      <c r="K89" s="116"/>
      <c r="L89" s="116"/>
    </row>
    <row r="90" spans="1:12" ht="15.75">
      <c r="A90" s="149"/>
      <c r="B90" s="9" t="s">
        <v>18</v>
      </c>
      <c r="C90" s="9" t="s">
        <v>177</v>
      </c>
      <c r="D90" s="9"/>
      <c r="E90" s="149"/>
      <c r="F90" s="158"/>
      <c r="G90" s="114"/>
      <c r="H90" s="115">
        <v>5</v>
      </c>
      <c r="I90" s="116">
        <v>0</v>
      </c>
      <c r="J90" s="116">
        <v>5</v>
      </c>
      <c r="K90" s="116">
        <v>0</v>
      </c>
      <c r="L90" s="116">
        <v>5</v>
      </c>
    </row>
    <row r="91" spans="1:12" ht="27">
      <c r="A91" s="149"/>
      <c r="B91" s="9" t="s">
        <v>178</v>
      </c>
      <c r="C91" s="162"/>
      <c r="D91" s="9"/>
      <c r="E91" s="149"/>
      <c r="F91" s="158"/>
      <c r="G91" s="114"/>
      <c r="H91" s="115"/>
      <c r="I91" s="116"/>
      <c r="J91" s="116"/>
      <c r="K91" s="116"/>
      <c r="L91" s="116"/>
    </row>
    <row r="92" spans="1:12">
      <c r="A92" s="149"/>
      <c r="B92" s="9" t="s">
        <v>99</v>
      </c>
      <c r="C92" s="162"/>
      <c r="D92" s="9"/>
      <c r="E92" s="149"/>
      <c r="F92" s="158"/>
      <c r="G92" s="114"/>
      <c r="H92" s="115"/>
      <c r="I92" s="116"/>
      <c r="J92" s="116"/>
      <c r="K92" s="116"/>
      <c r="L92" s="116"/>
    </row>
    <row r="93" spans="1:12">
      <c r="A93" s="149"/>
      <c r="B93" s="9"/>
      <c r="C93" s="9"/>
      <c r="D93" s="9"/>
      <c r="E93" s="149"/>
      <c r="F93" s="158"/>
      <c r="G93" s="114"/>
      <c r="H93" s="115"/>
      <c r="I93" s="116"/>
      <c r="J93" s="116"/>
      <c r="K93" s="116"/>
      <c r="L93" s="116"/>
    </row>
    <row r="94" spans="1:12">
      <c r="A94" s="149"/>
      <c r="B94" s="9"/>
      <c r="C94" s="9"/>
      <c r="D94" s="9"/>
      <c r="E94" s="149"/>
      <c r="F94" s="158"/>
      <c r="G94" s="114"/>
      <c r="H94" s="115"/>
      <c r="I94" s="116"/>
      <c r="J94" s="116"/>
      <c r="K94" s="116"/>
      <c r="L94" s="116"/>
    </row>
    <row r="95" spans="1:12">
      <c r="A95" s="149"/>
      <c r="B95" s="9" t="s">
        <v>100</v>
      </c>
      <c r="C95" s="1"/>
      <c r="D95" s="1">
        <v>5</v>
      </c>
      <c r="E95" s="149"/>
      <c r="F95" s="158"/>
      <c r="G95" s="114"/>
      <c r="H95" s="115"/>
      <c r="I95" s="116"/>
      <c r="J95" s="116"/>
      <c r="K95" s="116"/>
      <c r="L95" s="116"/>
    </row>
    <row r="96" spans="1:12">
      <c r="A96" s="149"/>
      <c r="B96" s="9" t="s">
        <v>101</v>
      </c>
      <c r="C96" s="1"/>
      <c r="D96" s="1">
        <v>0</v>
      </c>
      <c r="E96" s="149"/>
      <c r="F96" s="159"/>
      <c r="G96" s="114"/>
      <c r="H96" s="115"/>
      <c r="I96" s="116"/>
      <c r="J96" s="116"/>
      <c r="K96" s="116"/>
      <c r="L96" s="116"/>
    </row>
    <row r="97" spans="1:12">
      <c r="A97" s="149" t="s">
        <v>102</v>
      </c>
      <c r="B97" s="9" t="s">
        <v>103</v>
      </c>
      <c r="C97" s="1"/>
      <c r="D97" s="1"/>
      <c r="E97" s="149" t="s">
        <v>165</v>
      </c>
      <c r="F97" s="157"/>
      <c r="G97" s="114"/>
      <c r="H97" s="115"/>
      <c r="I97" s="116"/>
      <c r="J97" s="116"/>
      <c r="K97" s="116"/>
      <c r="L97" s="116"/>
    </row>
    <row r="98" spans="1:12" ht="25.5">
      <c r="A98" s="149"/>
      <c r="B98" s="9" t="s">
        <v>104</v>
      </c>
      <c r="C98" s="156"/>
      <c r="D98" s="1"/>
      <c r="E98" s="149"/>
      <c r="F98" s="158"/>
      <c r="G98" s="114"/>
      <c r="H98" s="115"/>
      <c r="I98" s="116"/>
      <c r="J98" s="116"/>
      <c r="K98" s="116"/>
      <c r="L98" s="116"/>
    </row>
    <row r="99" spans="1:12">
      <c r="A99" s="149"/>
      <c r="B99" s="9" t="s">
        <v>105</v>
      </c>
      <c r="C99" s="156"/>
      <c r="D99" s="1"/>
      <c r="E99" s="149"/>
      <c r="F99" s="158"/>
      <c r="G99" s="114">
        <v>0</v>
      </c>
      <c r="H99" s="115">
        <v>5</v>
      </c>
      <c r="I99" s="116">
        <v>0</v>
      </c>
      <c r="J99" s="116">
        <v>5</v>
      </c>
      <c r="K99" s="116">
        <v>0</v>
      </c>
      <c r="L99" s="116">
        <v>5</v>
      </c>
    </row>
    <row r="100" spans="1:12">
      <c r="A100" s="149"/>
      <c r="B100" s="9" t="s">
        <v>106</v>
      </c>
      <c r="C100" s="156"/>
      <c r="D100" s="1"/>
      <c r="E100" s="149"/>
      <c r="F100" s="158"/>
      <c r="G100" s="119">
        <f>G53</f>
        <v>49436</v>
      </c>
      <c r="H100" s="115"/>
      <c r="I100" s="119">
        <f>I53</f>
        <v>19674.900000000001</v>
      </c>
      <c r="J100" s="116"/>
      <c r="K100" s="119">
        <f>K53</f>
        <v>27933.1</v>
      </c>
      <c r="L100" s="116"/>
    </row>
    <row r="101" spans="1:12">
      <c r="A101" s="149"/>
      <c r="B101" s="9" t="s">
        <v>107</v>
      </c>
      <c r="C101" s="1"/>
      <c r="D101" s="1">
        <v>5</v>
      </c>
      <c r="E101" s="149"/>
      <c r="F101" s="158"/>
      <c r="G101" s="120"/>
      <c r="H101" s="115"/>
      <c r="I101" s="120"/>
      <c r="J101" s="116"/>
      <c r="K101" s="120"/>
      <c r="L101" s="116"/>
    </row>
    <row r="102" spans="1:12">
      <c r="A102" s="149"/>
      <c r="B102" s="9" t="s">
        <v>108</v>
      </c>
      <c r="C102" s="1"/>
      <c r="D102" s="1">
        <v>4</v>
      </c>
      <c r="E102" s="149"/>
      <c r="F102" s="158"/>
      <c r="G102" s="120">
        <f>G99/G100*100</f>
        <v>0</v>
      </c>
      <c r="H102" s="115"/>
      <c r="I102" s="120">
        <f>I99/I100*100</f>
        <v>0</v>
      </c>
      <c r="J102" s="116"/>
      <c r="K102" s="120">
        <f>K99/K100*100</f>
        <v>0</v>
      </c>
      <c r="L102" s="116"/>
    </row>
    <row r="103" spans="1:12">
      <c r="A103" s="149"/>
      <c r="B103" s="9" t="s">
        <v>109</v>
      </c>
      <c r="C103" s="1"/>
      <c r="D103" s="1">
        <v>3</v>
      </c>
      <c r="E103" s="149"/>
      <c r="F103" s="158"/>
      <c r="G103" s="114"/>
      <c r="H103" s="115"/>
      <c r="I103" s="116"/>
      <c r="J103" s="116"/>
      <c r="K103" s="116"/>
      <c r="L103" s="116"/>
    </row>
    <row r="104" spans="1:12">
      <c r="A104" s="149"/>
      <c r="B104" s="9" t="s">
        <v>110</v>
      </c>
      <c r="C104" s="1"/>
      <c r="D104" s="1">
        <v>2</v>
      </c>
      <c r="E104" s="149"/>
      <c r="F104" s="158"/>
      <c r="G104" s="114"/>
      <c r="H104" s="115"/>
      <c r="I104" s="116"/>
      <c r="J104" s="116"/>
      <c r="K104" s="116"/>
      <c r="L104" s="116"/>
    </row>
    <row r="105" spans="1:12">
      <c r="A105" s="149"/>
      <c r="B105" s="9" t="s">
        <v>111</v>
      </c>
      <c r="C105" s="1"/>
      <c r="D105" s="1">
        <v>1</v>
      </c>
      <c r="E105" s="149"/>
      <c r="F105" s="158"/>
      <c r="G105" s="114"/>
      <c r="H105" s="115"/>
      <c r="I105" s="116"/>
      <c r="J105" s="116"/>
      <c r="K105" s="116"/>
      <c r="L105" s="116"/>
    </row>
    <row r="106" spans="1:12">
      <c r="A106" s="149"/>
      <c r="B106" s="9" t="s">
        <v>112</v>
      </c>
      <c r="C106" s="1"/>
      <c r="D106" s="1">
        <v>0</v>
      </c>
      <c r="E106" s="149"/>
      <c r="F106" s="159"/>
      <c r="G106" s="114"/>
      <c r="H106" s="115"/>
      <c r="I106" s="116"/>
      <c r="J106" s="116"/>
      <c r="K106" s="116"/>
      <c r="L106" s="116"/>
    </row>
    <row r="107" spans="1:12">
      <c r="A107" s="146" t="s">
        <v>2</v>
      </c>
      <c r="B107" s="148"/>
      <c r="C107" s="147"/>
      <c r="D107" s="2">
        <v>10</v>
      </c>
      <c r="E107" s="5"/>
      <c r="F107" s="6"/>
      <c r="G107" s="31"/>
      <c r="H107" s="31">
        <f>H110+H114</f>
        <v>10</v>
      </c>
      <c r="I107" s="31"/>
      <c r="J107" s="31">
        <f>J110+J114</f>
        <v>10</v>
      </c>
      <c r="K107" s="31"/>
      <c r="L107" s="31">
        <f>L110+L114</f>
        <v>10</v>
      </c>
    </row>
    <row r="108" spans="1:12">
      <c r="A108" s="149" t="s">
        <v>166</v>
      </c>
      <c r="B108" s="9" t="s">
        <v>113</v>
      </c>
      <c r="C108" s="1"/>
      <c r="D108" s="3"/>
      <c r="E108" s="149" t="s">
        <v>167</v>
      </c>
      <c r="F108" s="157"/>
      <c r="G108" s="114"/>
      <c r="H108" s="115"/>
      <c r="I108" s="116"/>
      <c r="J108" s="116"/>
      <c r="K108" s="116"/>
      <c r="L108" s="116"/>
    </row>
    <row r="109" spans="1:12">
      <c r="A109" s="149"/>
      <c r="B109" s="9"/>
      <c r="C109" s="1"/>
      <c r="D109" s="3"/>
      <c r="E109" s="149"/>
      <c r="F109" s="158"/>
      <c r="G109" s="114"/>
      <c r="H109" s="115"/>
      <c r="I109" s="116"/>
      <c r="J109" s="116"/>
      <c r="K109" s="116"/>
      <c r="L109" s="116"/>
    </row>
    <row r="110" spans="1:12">
      <c r="A110" s="149"/>
      <c r="B110" s="9" t="s">
        <v>114</v>
      </c>
      <c r="C110" s="1"/>
      <c r="D110" s="3">
        <v>5</v>
      </c>
      <c r="E110" s="149"/>
      <c r="F110" s="158"/>
      <c r="G110" s="114"/>
      <c r="H110" s="115">
        <v>5</v>
      </c>
      <c r="I110" s="116"/>
      <c r="J110" s="116">
        <v>5</v>
      </c>
      <c r="K110" s="116"/>
      <c r="L110" s="116">
        <v>5</v>
      </c>
    </row>
    <row r="111" spans="1:12">
      <c r="A111" s="149"/>
      <c r="B111" s="9" t="s">
        <v>115</v>
      </c>
      <c r="C111" s="1"/>
      <c r="D111" s="3">
        <v>0</v>
      </c>
      <c r="E111" s="149"/>
      <c r="F111" s="158"/>
      <c r="G111" s="114"/>
      <c r="H111" s="115"/>
      <c r="I111" s="116"/>
      <c r="J111" s="116"/>
      <c r="K111" s="116"/>
      <c r="L111" s="116"/>
    </row>
    <row r="112" spans="1:12">
      <c r="A112" s="149"/>
      <c r="B112" s="9"/>
      <c r="C112" s="1"/>
      <c r="D112" s="3"/>
      <c r="E112" s="149"/>
      <c r="F112" s="159"/>
      <c r="G112" s="114"/>
      <c r="H112" s="115"/>
      <c r="I112" s="116"/>
      <c r="J112" s="116"/>
      <c r="K112" s="116"/>
      <c r="L112" s="116"/>
    </row>
    <row r="113" spans="1:12">
      <c r="A113" s="149" t="s">
        <v>116</v>
      </c>
      <c r="B113" s="9" t="s">
        <v>117</v>
      </c>
      <c r="C113" s="156"/>
      <c r="D113" s="1"/>
      <c r="E113" s="149" t="s">
        <v>118</v>
      </c>
      <c r="F113" s="157"/>
      <c r="G113" s="114"/>
      <c r="H113" s="115"/>
      <c r="I113" s="116"/>
      <c r="J113" s="116"/>
      <c r="K113" s="116"/>
      <c r="L113" s="116"/>
    </row>
    <row r="114" spans="1:12" ht="25.5">
      <c r="A114" s="149"/>
      <c r="B114" s="12" t="s">
        <v>119</v>
      </c>
      <c r="C114" s="156"/>
      <c r="D114" s="1">
        <v>5</v>
      </c>
      <c r="E114" s="149"/>
      <c r="F114" s="158"/>
      <c r="G114" s="112"/>
      <c r="H114" s="4">
        <v>5</v>
      </c>
      <c r="I114" s="4"/>
      <c r="J114" s="4">
        <v>5</v>
      </c>
      <c r="K114" s="4"/>
      <c r="L114" s="4">
        <v>5</v>
      </c>
    </row>
    <row r="115" spans="1:12" ht="38.25">
      <c r="A115" s="149"/>
      <c r="B115" s="12" t="s">
        <v>179</v>
      </c>
      <c r="C115" s="3"/>
      <c r="D115" s="1">
        <v>0</v>
      </c>
      <c r="E115" s="149"/>
      <c r="F115" s="159"/>
      <c r="G115" s="112"/>
      <c r="H115" s="4"/>
      <c r="I115" s="4"/>
      <c r="J115" s="4"/>
      <c r="K115" s="4"/>
      <c r="L115" s="4"/>
    </row>
    <row r="116" spans="1:12">
      <c r="A116" s="146" t="s">
        <v>3</v>
      </c>
      <c r="B116" s="148"/>
      <c r="C116" s="147"/>
      <c r="D116" s="4">
        <v>15</v>
      </c>
      <c r="E116" s="5"/>
      <c r="F116" s="6"/>
      <c r="G116" s="31"/>
      <c r="H116" s="31">
        <v>0</v>
      </c>
      <c r="I116" s="31"/>
      <c r="J116" s="31">
        <v>0</v>
      </c>
      <c r="K116" s="31"/>
      <c r="L116" s="31">
        <v>0</v>
      </c>
    </row>
    <row r="117" spans="1:12">
      <c r="A117" s="149" t="s">
        <v>168</v>
      </c>
      <c r="B117" s="3" t="s">
        <v>120</v>
      </c>
      <c r="C117" s="3"/>
      <c r="D117" s="1"/>
      <c r="E117" s="149" t="s">
        <v>122</v>
      </c>
      <c r="F117" s="150"/>
      <c r="G117" s="112"/>
      <c r="H117" s="4"/>
      <c r="I117" s="4"/>
      <c r="J117" s="4"/>
      <c r="K117" s="4"/>
      <c r="L117" s="4"/>
    </row>
    <row r="118" spans="1:12">
      <c r="A118" s="149"/>
      <c r="B118" s="3" t="s">
        <v>33</v>
      </c>
      <c r="C118" s="1"/>
      <c r="D118" s="1"/>
      <c r="E118" s="149"/>
      <c r="F118" s="151"/>
      <c r="G118" s="114"/>
      <c r="H118" s="115"/>
      <c r="I118" s="116"/>
      <c r="J118" s="115"/>
      <c r="K118" s="116"/>
      <c r="L118" s="115"/>
    </row>
    <row r="119" spans="1:12" ht="76.5">
      <c r="A119" s="149"/>
      <c r="B119" s="9" t="s">
        <v>121</v>
      </c>
      <c r="C119" s="1"/>
      <c r="D119" s="1"/>
      <c r="E119" s="149"/>
      <c r="F119" s="151"/>
      <c r="G119" s="114"/>
      <c r="H119" s="115" t="s">
        <v>182</v>
      </c>
      <c r="I119" s="116"/>
      <c r="J119" s="115" t="s">
        <v>182</v>
      </c>
      <c r="K119" s="116"/>
      <c r="L119" s="115" t="s">
        <v>182</v>
      </c>
    </row>
    <row r="120" spans="1:12">
      <c r="A120" s="149"/>
      <c r="B120" s="3" t="s">
        <v>123</v>
      </c>
      <c r="C120" s="1"/>
      <c r="D120" s="1">
        <v>5</v>
      </c>
      <c r="E120" s="149"/>
      <c r="F120" s="151"/>
      <c r="G120" s="114"/>
      <c r="H120" s="115"/>
      <c r="I120" s="116"/>
      <c r="J120" s="115"/>
      <c r="K120" s="116"/>
      <c r="L120" s="115"/>
    </row>
    <row r="121" spans="1:12">
      <c r="A121" s="149"/>
      <c r="B121" s="3" t="s">
        <v>124</v>
      </c>
      <c r="C121" s="1"/>
      <c r="D121" s="1">
        <v>4</v>
      </c>
      <c r="E121" s="149"/>
      <c r="F121" s="151"/>
      <c r="G121" s="114"/>
      <c r="H121" s="115"/>
      <c r="I121" s="116"/>
      <c r="J121" s="115"/>
      <c r="K121" s="116"/>
      <c r="L121" s="115"/>
    </row>
    <row r="122" spans="1:12">
      <c r="A122" s="149"/>
      <c r="B122" s="3" t="s">
        <v>125</v>
      </c>
      <c r="C122" s="1"/>
      <c r="D122" s="1">
        <v>3</v>
      </c>
      <c r="E122" s="149"/>
      <c r="F122" s="151"/>
      <c r="G122" s="114"/>
      <c r="H122" s="115"/>
      <c r="I122" s="116"/>
      <c r="J122" s="115"/>
      <c r="K122" s="116"/>
      <c r="L122" s="115"/>
    </row>
    <row r="123" spans="1:12">
      <c r="A123" s="149"/>
      <c r="B123" s="3" t="s">
        <v>126</v>
      </c>
      <c r="C123" s="1"/>
      <c r="D123" s="1">
        <v>2</v>
      </c>
      <c r="E123" s="149"/>
      <c r="F123" s="151"/>
      <c r="G123" s="114"/>
      <c r="H123" s="115"/>
      <c r="I123" s="116"/>
      <c r="J123" s="115"/>
      <c r="K123" s="116"/>
      <c r="L123" s="115"/>
    </row>
    <row r="124" spans="1:12">
      <c r="A124" s="149"/>
      <c r="B124" s="3" t="s">
        <v>127</v>
      </c>
      <c r="C124" s="1"/>
      <c r="D124" s="1">
        <v>1</v>
      </c>
      <c r="E124" s="149"/>
      <c r="F124" s="151"/>
      <c r="G124" s="114"/>
      <c r="H124" s="115"/>
      <c r="I124" s="116"/>
      <c r="J124" s="115"/>
      <c r="K124" s="116"/>
      <c r="L124" s="115"/>
    </row>
    <row r="125" spans="1:12">
      <c r="A125" s="149"/>
      <c r="B125" s="3" t="s">
        <v>128</v>
      </c>
      <c r="C125" s="9"/>
      <c r="D125" s="1">
        <v>0</v>
      </c>
      <c r="E125" s="149"/>
      <c r="F125" s="152"/>
      <c r="G125" s="114"/>
      <c r="H125" s="115"/>
      <c r="I125" s="116"/>
      <c r="J125" s="115"/>
      <c r="K125" s="116"/>
      <c r="L125" s="115"/>
    </row>
    <row r="126" spans="1:12" ht="76.5">
      <c r="A126" s="149" t="s">
        <v>129</v>
      </c>
      <c r="B126" s="1" t="s">
        <v>130</v>
      </c>
      <c r="C126" s="9"/>
      <c r="D126" s="9"/>
      <c r="E126" s="149" t="s">
        <v>131</v>
      </c>
      <c r="F126" s="163"/>
      <c r="G126" s="114"/>
      <c r="H126" s="115"/>
      <c r="I126" s="116"/>
      <c r="J126" s="115"/>
      <c r="K126" s="116"/>
      <c r="L126" s="115"/>
    </row>
    <row r="127" spans="1:12">
      <c r="A127" s="149"/>
      <c r="B127" s="3" t="s">
        <v>132</v>
      </c>
      <c r="C127" s="9"/>
      <c r="D127" s="1">
        <v>5</v>
      </c>
      <c r="E127" s="149"/>
      <c r="F127" s="163"/>
      <c r="G127" s="114"/>
      <c r="H127" s="115" t="s">
        <v>182</v>
      </c>
      <c r="I127" s="116"/>
      <c r="J127" s="115" t="s">
        <v>182</v>
      </c>
      <c r="K127" s="116"/>
      <c r="L127" s="115" t="s">
        <v>182</v>
      </c>
    </row>
    <row r="128" spans="1:12">
      <c r="A128" s="149"/>
      <c r="B128" s="3" t="s">
        <v>133</v>
      </c>
      <c r="C128" s="9"/>
      <c r="D128" s="9"/>
      <c r="E128" s="149"/>
      <c r="F128" s="163"/>
      <c r="G128" s="114"/>
      <c r="H128" s="115"/>
      <c r="I128" s="116"/>
      <c r="J128" s="115"/>
      <c r="K128" s="116"/>
      <c r="L128" s="115"/>
    </row>
    <row r="129" spans="1:12" ht="25.5">
      <c r="A129" s="149"/>
      <c r="B129" s="3" t="s">
        <v>134</v>
      </c>
      <c r="C129" s="9"/>
      <c r="D129" s="1">
        <v>0</v>
      </c>
      <c r="E129" s="9"/>
      <c r="F129" s="10"/>
      <c r="G129" s="114"/>
      <c r="H129" s="115"/>
      <c r="I129" s="116"/>
      <c r="J129" s="115"/>
      <c r="K129" s="116"/>
      <c r="L129" s="115"/>
    </row>
    <row r="130" spans="1:12" ht="51">
      <c r="A130" s="149" t="s">
        <v>135</v>
      </c>
      <c r="B130" s="3" t="s">
        <v>171</v>
      </c>
      <c r="C130" s="3"/>
      <c r="D130" s="3"/>
      <c r="E130" s="149" t="s">
        <v>136</v>
      </c>
      <c r="F130" s="10"/>
      <c r="G130" s="114"/>
      <c r="H130" s="115" t="s">
        <v>182</v>
      </c>
      <c r="I130" s="116"/>
      <c r="J130" s="115" t="s">
        <v>182</v>
      </c>
      <c r="K130" s="116"/>
      <c r="L130" s="115" t="s">
        <v>182</v>
      </c>
    </row>
    <row r="131" spans="1:12">
      <c r="A131" s="149"/>
      <c r="B131" s="3" t="s">
        <v>137</v>
      </c>
      <c r="C131" s="3"/>
      <c r="D131" s="3">
        <v>5</v>
      </c>
      <c r="E131" s="149"/>
      <c r="F131" s="8"/>
      <c r="G131" s="118"/>
      <c r="H131" s="115"/>
      <c r="I131" s="116"/>
      <c r="J131" s="115"/>
      <c r="K131" s="116"/>
      <c r="L131" s="115"/>
    </row>
    <row r="132" spans="1:12">
      <c r="A132" s="149"/>
      <c r="B132" s="3" t="s">
        <v>138</v>
      </c>
      <c r="C132" s="3"/>
      <c r="D132" s="3">
        <v>4</v>
      </c>
      <c r="E132" s="149"/>
      <c r="F132" s="8"/>
      <c r="G132" s="118"/>
      <c r="H132" s="115"/>
      <c r="I132" s="116"/>
      <c r="J132" s="115"/>
      <c r="K132" s="116"/>
      <c r="L132" s="115"/>
    </row>
    <row r="133" spans="1:12">
      <c r="A133" s="149"/>
      <c r="B133" s="3" t="s">
        <v>139</v>
      </c>
      <c r="C133" s="3"/>
      <c r="D133" s="3">
        <v>3</v>
      </c>
      <c r="E133" s="149"/>
      <c r="F133" s="8"/>
      <c r="G133" s="118"/>
      <c r="H133" s="115"/>
      <c r="I133" s="116"/>
      <c r="J133" s="115"/>
      <c r="K133" s="116"/>
      <c r="L133" s="115"/>
    </row>
    <row r="134" spans="1:12">
      <c r="A134" s="149"/>
      <c r="B134" s="3" t="s">
        <v>140</v>
      </c>
      <c r="C134" s="3"/>
      <c r="D134" s="3">
        <v>2</v>
      </c>
      <c r="E134" s="149"/>
      <c r="F134" s="8"/>
      <c r="G134" s="118"/>
      <c r="H134" s="115"/>
      <c r="I134" s="116"/>
      <c r="J134" s="115"/>
      <c r="K134" s="116"/>
      <c r="L134" s="115"/>
    </row>
    <row r="135" spans="1:12">
      <c r="A135" s="149"/>
      <c r="B135" s="3" t="s">
        <v>141</v>
      </c>
      <c r="C135" s="3"/>
      <c r="D135" s="3">
        <v>1</v>
      </c>
      <c r="E135" s="149"/>
      <c r="F135" s="8"/>
      <c r="G135" s="118"/>
      <c r="H135" s="115"/>
      <c r="I135" s="116"/>
      <c r="J135" s="115"/>
      <c r="K135" s="116"/>
      <c r="L135" s="115"/>
    </row>
    <row r="136" spans="1:12">
      <c r="A136" s="149"/>
      <c r="B136" s="3" t="s">
        <v>142</v>
      </c>
      <c r="C136" s="3"/>
      <c r="D136" s="3">
        <v>0</v>
      </c>
      <c r="E136" s="149"/>
      <c r="F136" s="8"/>
      <c r="G136" s="118"/>
      <c r="H136" s="115"/>
      <c r="I136" s="116"/>
      <c r="J136" s="115"/>
      <c r="K136" s="116"/>
      <c r="L136" s="115"/>
    </row>
    <row r="137" spans="1:12">
      <c r="A137" s="146" t="s">
        <v>143</v>
      </c>
      <c r="B137" s="148"/>
      <c r="C137" s="147"/>
      <c r="D137" s="13">
        <v>10</v>
      </c>
      <c r="F137" s="6"/>
      <c r="G137" s="31"/>
      <c r="H137" s="30">
        <f>H138+H141</f>
        <v>10</v>
      </c>
      <c r="I137" s="31"/>
      <c r="J137" s="30">
        <f>J138+J141</f>
        <v>10</v>
      </c>
      <c r="K137" s="31"/>
      <c r="L137" s="30">
        <f>L138+L141</f>
        <v>10</v>
      </c>
    </row>
    <row r="138" spans="1:12" ht="63.75">
      <c r="A138" s="149" t="s">
        <v>144</v>
      </c>
      <c r="B138" s="3" t="s">
        <v>145</v>
      </c>
      <c r="C138" s="3"/>
      <c r="D138" s="9"/>
      <c r="E138" s="149" t="s">
        <v>146</v>
      </c>
      <c r="G138" s="2" t="s">
        <v>183</v>
      </c>
      <c r="H138" s="4">
        <v>5</v>
      </c>
      <c r="I138" s="2"/>
      <c r="J138" s="4">
        <v>5</v>
      </c>
      <c r="K138" s="2" t="s">
        <v>218</v>
      </c>
      <c r="L138" s="4">
        <v>5</v>
      </c>
    </row>
    <row r="139" spans="1:12" ht="25.5">
      <c r="A139" s="149"/>
      <c r="B139" s="3" t="s">
        <v>169</v>
      </c>
      <c r="C139" s="3"/>
      <c r="D139" s="3">
        <v>5</v>
      </c>
      <c r="E139" s="149"/>
      <c r="F139" s="3"/>
      <c r="G139" s="113"/>
      <c r="H139" s="4"/>
      <c r="I139" s="13"/>
      <c r="J139" s="4"/>
      <c r="K139" s="13"/>
      <c r="L139" s="4"/>
    </row>
    <row r="140" spans="1:12">
      <c r="A140" s="149"/>
      <c r="B140" s="3" t="s">
        <v>170</v>
      </c>
      <c r="C140" s="3"/>
      <c r="D140" s="3">
        <v>0</v>
      </c>
      <c r="E140" s="149"/>
      <c r="F140" s="3"/>
      <c r="G140" s="113"/>
      <c r="H140" s="4"/>
      <c r="I140" s="13"/>
      <c r="J140" s="4"/>
      <c r="K140" s="13"/>
      <c r="L140" s="4"/>
    </row>
    <row r="141" spans="1:12" ht="51">
      <c r="A141" s="149" t="s">
        <v>147</v>
      </c>
      <c r="B141" s="3" t="s">
        <v>148</v>
      </c>
      <c r="C141" s="3"/>
      <c r="D141" s="9"/>
      <c r="E141" s="149" t="s">
        <v>149</v>
      </c>
      <c r="F141" s="9"/>
      <c r="G141" s="113" t="s">
        <v>184</v>
      </c>
      <c r="H141" s="4">
        <v>5</v>
      </c>
      <c r="I141" s="2"/>
      <c r="J141" s="4">
        <v>5</v>
      </c>
      <c r="K141" s="113" t="s">
        <v>219</v>
      </c>
      <c r="L141" s="4">
        <v>5</v>
      </c>
    </row>
    <row r="142" spans="1:12" ht="25.5">
      <c r="A142" s="149"/>
      <c r="B142" s="3" t="s">
        <v>150</v>
      </c>
      <c r="C142" s="3"/>
      <c r="D142" s="3">
        <v>5</v>
      </c>
      <c r="E142" s="149"/>
      <c r="F142" s="3"/>
      <c r="H142" s="4"/>
      <c r="I142" s="13"/>
      <c r="J142" s="4"/>
      <c r="K142" s="13"/>
      <c r="L142" s="4"/>
    </row>
    <row r="143" spans="1:12" ht="25.5">
      <c r="A143" s="149"/>
      <c r="B143" s="3" t="s">
        <v>151</v>
      </c>
      <c r="C143" s="3"/>
      <c r="D143" s="3">
        <v>0</v>
      </c>
      <c r="E143" s="149"/>
      <c r="F143" s="3"/>
      <c r="G143" s="113"/>
      <c r="H143" s="4"/>
      <c r="I143" s="13"/>
      <c r="J143" s="4"/>
      <c r="K143" s="13"/>
      <c r="L143" s="4"/>
    </row>
    <row r="144" spans="1:12" s="16" customFormat="1">
      <c r="A144" s="146" t="s">
        <v>152</v>
      </c>
      <c r="B144" s="148"/>
      <c r="C144" s="147"/>
      <c r="D144" s="2">
        <v>5</v>
      </c>
      <c r="F144" s="6"/>
      <c r="G144" s="31"/>
      <c r="H144" s="30">
        <f>H146</f>
        <v>5</v>
      </c>
      <c r="I144" s="31"/>
      <c r="J144" s="30">
        <f>J146</f>
        <v>5</v>
      </c>
      <c r="K144" s="31"/>
      <c r="L144" s="30">
        <f>L146</f>
        <v>5</v>
      </c>
    </row>
    <row r="145" spans="1:12" ht="25.5">
      <c r="A145" s="149" t="s">
        <v>153</v>
      </c>
      <c r="B145" s="3" t="s">
        <v>154</v>
      </c>
      <c r="C145" s="3"/>
      <c r="D145" s="3"/>
      <c r="E145" s="156" t="s">
        <v>155</v>
      </c>
      <c r="F145" s="8"/>
      <c r="G145" s="118"/>
      <c r="H145" s="115"/>
      <c r="I145" s="118"/>
      <c r="J145" s="115"/>
      <c r="K145" s="116"/>
      <c r="L145" s="115"/>
    </row>
    <row r="146" spans="1:12">
      <c r="A146" s="149"/>
      <c r="B146" s="3" t="s">
        <v>156</v>
      </c>
      <c r="C146" s="3"/>
      <c r="D146" s="3">
        <v>5</v>
      </c>
      <c r="E146" s="156"/>
      <c r="F146" s="8"/>
      <c r="G146" s="118" t="s">
        <v>185</v>
      </c>
      <c r="H146" s="115">
        <v>5</v>
      </c>
      <c r="I146" s="118" t="s">
        <v>185</v>
      </c>
      <c r="J146" s="115">
        <v>5</v>
      </c>
      <c r="K146" s="118" t="s">
        <v>185</v>
      </c>
      <c r="L146" s="115">
        <v>5</v>
      </c>
    </row>
    <row r="147" spans="1:12">
      <c r="A147" s="149"/>
      <c r="B147" s="3" t="s">
        <v>157</v>
      </c>
      <c r="C147" s="3"/>
      <c r="D147" s="3">
        <v>0</v>
      </c>
      <c r="E147" s="156"/>
      <c r="F147" s="8"/>
      <c r="G147" s="118"/>
      <c r="H147" s="115"/>
      <c r="I147" s="118"/>
      <c r="J147" s="115"/>
      <c r="K147" s="116"/>
      <c r="L147" s="115"/>
    </row>
    <row r="148" spans="1:12" ht="12.75" customHeight="1">
      <c r="A148" s="61"/>
      <c r="B148" s="61"/>
      <c r="C148" s="28"/>
      <c r="D148" s="17"/>
      <c r="E148" s="41" t="s">
        <v>202</v>
      </c>
      <c r="F148" s="42"/>
      <c r="G148" s="43"/>
      <c r="H148" s="17">
        <f>H3+H40+H107+H116++H137+H144</f>
        <v>67</v>
      </c>
      <c r="J148" s="17">
        <f>J3+J40+J107+J116++J137+J144</f>
        <v>72</v>
      </c>
      <c r="L148" s="17">
        <f>L3+L40+L107+L116++L137+L144</f>
        <v>65</v>
      </c>
    </row>
    <row r="149" spans="1:12">
      <c r="A149" s="128" t="s">
        <v>158</v>
      </c>
      <c r="B149" s="128"/>
      <c r="C149" s="128"/>
      <c r="D149" s="128"/>
      <c r="E149" s="35"/>
      <c r="F149" s="39"/>
      <c r="G149" s="40"/>
      <c r="H149" s="39">
        <f>5*17</f>
        <v>85</v>
      </c>
      <c r="J149" s="39">
        <f>5*17</f>
        <v>85</v>
      </c>
      <c r="L149" s="39">
        <f>5*17</f>
        <v>85</v>
      </c>
    </row>
    <row r="150" spans="1:12" ht="18.75" customHeight="1">
      <c r="A150" s="140" t="s">
        <v>203</v>
      </c>
      <c r="B150" s="140"/>
      <c r="C150" s="140"/>
      <c r="D150" s="140"/>
      <c r="E150" s="44" t="s">
        <v>204</v>
      </c>
      <c r="F150" s="45"/>
      <c r="G150" s="46"/>
      <c r="H150" s="62">
        <f>H148/H149</f>
        <v>0.78823529411764703</v>
      </c>
      <c r="J150" s="62">
        <f>J148/J149</f>
        <v>0.84705882352941175</v>
      </c>
      <c r="L150" s="62">
        <f>L148/L149</f>
        <v>0.76470588235294112</v>
      </c>
    </row>
    <row r="151" spans="1:12" ht="18.75" customHeight="1" thickBot="1">
      <c r="A151" s="141" t="s">
        <v>205</v>
      </c>
      <c r="B151" s="141"/>
      <c r="C151" s="141"/>
      <c r="D151" s="141"/>
      <c r="E151" s="47" t="s">
        <v>206</v>
      </c>
      <c r="F151" s="48"/>
      <c r="G151" s="49"/>
      <c r="H151" s="63">
        <f>H150*5</f>
        <v>3.9411764705882351</v>
      </c>
      <c r="J151" s="63">
        <f>J150*5</f>
        <v>4.2352941176470589</v>
      </c>
      <c r="L151" s="63">
        <f>L150*5</f>
        <v>3.8235294117647056</v>
      </c>
    </row>
    <row r="152" spans="1:12" ht="19.5" thickBot="1">
      <c r="A152" s="134" t="s">
        <v>207</v>
      </c>
      <c r="B152" s="135"/>
      <c r="C152" s="135"/>
      <c r="D152" s="135"/>
      <c r="E152" s="50" t="s">
        <v>208</v>
      </c>
      <c r="F152" s="51"/>
      <c r="G152" s="52"/>
      <c r="H152" s="51"/>
      <c r="J152" s="51"/>
      <c r="L152" s="51"/>
    </row>
  </sheetData>
  <mergeCells count="90">
    <mergeCell ref="A149:D149"/>
    <mergeCell ref="A150:D150"/>
    <mergeCell ref="A151:D151"/>
    <mergeCell ref="A141:A143"/>
    <mergeCell ref="E141:E143"/>
    <mergeCell ref="A144:C144"/>
    <mergeCell ref="A145:A147"/>
    <mergeCell ref="E145:E147"/>
    <mergeCell ref="A130:A136"/>
    <mergeCell ref="E130:E136"/>
    <mergeCell ref="A137:C137"/>
    <mergeCell ref="A138:A140"/>
    <mergeCell ref="E138:E140"/>
    <mergeCell ref="A116:C116"/>
    <mergeCell ref="A117:A125"/>
    <mergeCell ref="E117:E125"/>
    <mergeCell ref="F117:F125"/>
    <mergeCell ref="A126:A129"/>
    <mergeCell ref="E126:E128"/>
    <mergeCell ref="F126:F128"/>
    <mergeCell ref="A108:A112"/>
    <mergeCell ref="E108:E112"/>
    <mergeCell ref="F108:F112"/>
    <mergeCell ref="A113:A115"/>
    <mergeCell ref="C113:C114"/>
    <mergeCell ref="E113:E115"/>
    <mergeCell ref="F113:F115"/>
    <mergeCell ref="A97:A106"/>
    <mergeCell ref="E97:E106"/>
    <mergeCell ref="F97:F106"/>
    <mergeCell ref="C98:C100"/>
    <mergeCell ref="A107:C107"/>
    <mergeCell ref="A78:A88"/>
    <mergeCell ref="E78:E88"/>
    <mergeCell ref="F78:F88"/>
    <mergeCell ref="B84:B85"/>
    <mergeCell ref="A89:A96"/>
    <mergeCell ref="E89:E96"/>
    <mergeCell ref="F89:F96"/>
    <mergeCell ref="C91:C92"/>
    <mergeCell ref="A62:A66"/>
    <mergeCell ref="E62:E66"/>
    <mergeCell ref="F62:F66"/>
    <mergeCell ref="A67:A77"/>
    <mergeCell ref="E67:E77"/>
    <mergeCell ref="F67:F77"/>
    <mergeCell ref="C70:C71"/>
    <mergeCell ref="A40:C40"/>
    <mergeCell ref="A41:A51"/>
    <mergeCell ref="E41:E51"/>
    <mergeCell ref="F41:F51"/>
    <mergeCell ref="A52:A61"/>
    <mergeCell ref="E52:E61"/>
    <mergeCell ref="F52:F61"/>
    <mergeCell ref="C54:C55"/>
    <mergeCell ref="A23:A32"/>
    <mergeCell ref="E23:E32"/>
    <mergeCell ref="F23:F32"/>
    <mergeCell ref="A33:A39"/>
    <mergeCell ref="C33:C39"/>
    <mergeCell ref="E33:E39"/>
    <mergeCell ref="F33:F39"/>
    <mergeCell ref="C11:C17"/>
    <mergeCell ref="E11:E17"/>
    <mergeCell ref="F11:F17"/>
    <mergeCell ref="A18:A22"/>
    <mergeCell ref="E18:E22"/>
    <mergeCell ref="F18:F22"/>
    <mergeCell ref="B19:B20"/>
    <mergeCell ref="C19:C20"/>
    <mergeCell ref="D19:D20"/>
    <mergeCell ref="B21:B22"/>
    <mergeCell ref="C21:C22"/>
    <mergeCell ref="D21:D22"/>
    <mergeCell ref="A152:D152"/>
    <mergeCell ref="F1:F2"/>
    <mergeCell ref="G1:H1"/>
    <mergeCell ref="I1:J1"/>
    <mergeCell ref="K1:L1"/>
    <mergeCell ref="A1:A2"/>
    <mergeCell ref="B1:B2"/>
    <mergeCell ref="C1:C2"/>
    <mergeCell ref="D1:D2"/>
    <mergeCell ref="E1:E2"/>
    <mergeCell ref="A3:C3"/>
    <mergeCell ref="A4:A10"/>
    <mergeCell ref="E4:E10"/>
    <mergeCell ref="F4:F10"/>
    <mergeCell ref="G4:G10"/>
    <mergeCell ref="A11:A17"/>
  </mergeCells>
  <hyperlinks>
    <hyperlink ref="C24" r:id="rId1" display="http://www.bus.gov.ru/"/>
  </hyperlinks>
  <pageMargins left="0" right="0.70866141732283472" top="0" bottom="0" header="0.31496062992125984" footer="0.31496062992125984"/>
  <pageSetup paperSize="9" scale="50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МР</vt:lpstr>
      <vt:lpstr>СП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2021-07-19T08:25:18Z</dcterms:modified>
</cp:coreProperties>
</file>